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0d07e4f606231d7/인문정보수업/초상화 사업/네트워크 그래프/E054/"/>
    </mc:Choice>
  </mc:AlternateContent>
  <xr:revisionPtr revIDLastSave="280" documentId="48001BEC6EAF1AC339EC09D62958EF6A8629BBB3" xr6:coauthVersionLast="24" xr6:coauthVersionMax="24" xr10:uidLastSave="{BC53DA91-FE7F-4784-B41B-AD97778CE5A2}"/>
  <bookViews>
    <workbookView xWindow="0" yWindow="0" windowWidth="28800" windowHeight="12750" firstSheet="7" activeTab="7" xr2:uid="{9B06A98D-0880-4484-A1AF-F0FDBF055FD7}"/>
    <workbookView xWindow="0" yWindow="0" windowWidth="13155" windowHeight="7215" firstSheet="2" activeTab="3" xr2:uid="{06C47F25-7800-40A1-9140-555CCECBB876}"/>
  </bookViews>
  <sheets>
    <sheet name="네트워크 테이블 복사" sheetId="17" r:id="rId1"/>
    <sheet name="객체뽑기(1)" sheetId="1" r:id="rId2"/>
    <sheet name="네트워크 그래프 분석(2)" sheetId="18" r:id="rId3"/>
    <sheet name="관계정보 (3)" sheetId="19" r:id="rId4"/>
    <sheet name=" 관계정보 위키 적용하기" sheetId="21" r:id="rId5"/>
    <sheet name="링크조합(5)" sheetId="24" r:id="rId6"/>
    <sheet name="링크조합lst 복제용" sheetId="13" r:id="rId7"/>
    <sheet name="네트워크 그래프 만들기(5)" sheetId="5" r:id="rId8"/>
    <sheet name="네트워크 그래프 lst 에서 복제하기" sheetId="22" r:id="rId9"/>
    <sheet name="lst 파일" sheetId="23" r:id="rId10"/>
    <sheet name="시간정보" sheetId="12" r:id="rId11"/>
    <sheet name="공간정보" sheetId="14" r:id="rId12"/>
    <sheet name="관계어 정리" sheetId="10" r:id="rId13"/>
    <sheet name="전체 관계어 최신버젼" sheetId="9" r:id="rId14"/>
    <sheet name="참고문헌(입력)" sheetId="20" r:id="rId15"/>
    <sheet name="붙여넣기" sheetId="27" r:id="rId16"/>
    <sheet name="Links" sheetId="28" r:id="rId17"/>
    <sheet name="Nodes" sheetId="29" r:id="rId18"/>
    <sheet name="icons" sheetId="30" r:id="rId19"/>
  </sheets>
  <definedNames>
    <definedName name="_xlnm._FilterDatabase" localSheetId="4" hidden="1">' 관계정보 위키 적용하기'!$A$4:$E$4</definedName>
    <definedName name="_xlnm._FilterDatabase" localSheetId="1" hidden="1">'객체뽑기(1)'!$B$1:$G$8</definedName>
    <definedName name="_xlnm._FilterDatabase" localSheetId="12" hidden="1">'관계어 정리'!$A$1:$M$149</definedName>
    <definedName name="_xlnm._FilterDatabase" localSheetId="2" hidden="1">'네트워크 그래프 분석(2)'!$A$1:$B$1</definedName>
  </definedNames>
  <calcPr calcId="171027"/>
  <fileRecoveryPr autoRecover="0" repairLoad="1"/>
</workbook>
</file>

<file path=xl/calcChain.xml><?xml version="1.0" encoding="utf-8"?>
<calcChain xmlns="http://schemas.openxmlformats.org/spreadsheetml/2006/main">
  <c r="C99" i="5" l="1"/>
  <c r="B99" i="5"/>
  <c r="A99" i="5"/>
  <c r="I99" i="5" s="1"/>
  <c r="A38" i="19"/>
  <c r="O38" i="19" s="1"/>
  <c r="M38" i="19"/>
  <c r="C38" i="19" s="1"/>
  <c r="L38" i="19"/>
  <c r="K38" i="19"/>
  <c r="Q38" i="19" s="1"/>
  <c r="B27" i="24"/>
  <c r="B28" i="24"/>
  <c r="B29" i="24"/>
  <c r="B30" i="24"/>
  <c r="B31" i="24"/>
  <c r="B32" i="24"/>
  <c r="B33" i="24"/>
  <c r="B34" i="24"/>
  <c r="B35" i="24"/>
  <c r="B36" i="24"/>
  <c r="B37" i="24"/>
  <c r="B38" i="24"/>
  <c r="B39" i="24"/>
  <c r="B40" i="24"/>
  <c r="B41" i="24"/>
  <c r="B42" i="24"/>
  <c r="B43" i="24"/>
  <c r="B44" i="24"/>
  <c r="B45" i="24"/>
  <c r="B46" i="24"/>
  <c r="B47" i="24"/>
  <c r="B48" i="24"/>
  <c r="B49" i="24"/>
  <c r="B50" i="24"/>
  <c r="B51" i="24"/>
  <c r="B52" i="24"/>
  <c r="B53" i="24"/>
  <c r="B54" i="24"/>
  <c r="B55" i="24"/>
  <c r="B56" i="24"/>
  <c r="B57" i="24"/>
  <c r="B58" i="24"/>
  <c r="B59" i="24"/>
  <c r="B60" i="24"/>
  <c r="B61" i="24"/>
  <c r="B62" i="24"/>
  <c r="B63" i="24"/>
  <c r="B64" i="24"/>
  <c r="B65" i="24"/>
  <c r="C37" i="5"/>
  <c r="B2" i="24" s="1"/>
  <c r="C38" i="5"/>
  <c r="B3" i="24" s="1"/>
  <c r="C39" i="5"/>
  <c r="B4" i="24" s="1"/>
  <c r="C40" i="5"/>
  <c r="B5" i="24" s="1"/>
  <c r="C41" i="5"/>
  <c r="B6" i="24" s="1"/>
  <c r="C42" i="5"/>
  <c r="B7" i="24" s="1"/>
  <c r="C43" i="5"/>
  <c r="B8" i="24" s="1"/>
  <c r="C44" i="5"/>
  <c r="B9" i="24" s="1"/>
  <c r="C45" i="5"/>
  <c r="B10" i="24" s="1"/>
  <c r="C46" i="5"/>
  <c r="B11" i="24" s="1"/>
  <c r="C47" i="5"/>
  <c r="B12" i="24" s="1"/>
  <c r="C48" i="5"/>
  <c r="B13" i="24" s="1"/>
  <c r="C49" i="5"/>
  <c r="B14" i="24" s="1"/>
  <c r="C50" i="5"/>
  <c r="B15" i="24" s="1"/>
  <c r="C51" i="5"/>
  <c r="B16" i="24" s="1"/>
  <c r="C52" i="5"/>
  <c r="B17" i="24" s="1"/>
  <c r="C53" i="5"/>
  <c r="B18" i="24" s="1"/>
  <c r="C54" i="5"/>
  <c r="B19" i="24" s="1"/>
  <c r="C55" i="5"/>
  <c r="B20" i="24" s="1"/>
  <c r="C56" i="5"/>
  <c r="B21" i="24" s="1"/>
  <c r="C57" i="5"/>
  <c r="B22" i="24" s="1"/>
  <c r="C58" i="5"/>
  <c r="B23" i="24" s="1"/>
  <c r="C59" i="5"/>
  <c r="B24" i="24" s="1"/>
  <c r="C60" i="5"/>
  <c r="B25" i="24" s="1"/>
  <c r="C61" i="5"/>
  <c r="B26" i="24" s="1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3" i="18"/>
  <c r="A4" i="18"/>
  <c r="A5" i="18"/>
  <c r="A6" i="18"/>
  <c r="A7" i="18"/>
  <c r="A8" i="18"/>
  <c r="A9" i="18"/>
  <c r="A28" i="18"/>
  <c r="A29" i="18"/>
  <c r="A30" i="18"/>
  <c r="A31" i="18"/>
  <c r="A32" i="18"/>
  <c r="A33" i="18"/>
  <c r="A34" i="18"/>
  <c r="A35" i="18"/>
  <c r="B36" i="18"/>
  <c r="B37" i="18"/>
  <c r="B38" i="18"/>
  <c r="B39" i="18"/>
  <c r="B40" i="18"/>
  <c r="B41" i="18"/>
  <c r="B42" i="18"/>
  <c r="B43" i="18"/>
  <c r="B44" i="18"/>
  <c r="B45" i="18"/>
  <c r="B46" i="18"/>
  <c r="B47" i="18"/>
  <c r="B48" i="18"/>
  <c r="B49" i="18"/>
  <c r="B50" i="18"/>
  <c r="B51" i="18"/>
  <c r="B52" i="18"/>
  <c r="B53" i="18"/>
  <c r="B54" i="18"/>
  <c r="B55" i="18"/>
  <c r="B56" i="18"/>
  <c r="B57" i="18"/>
  <c r="B58" i="18"/>
  <c r="B59" i="18"/>
  <c r="B60" i="18"/>
  <c r="B61" i="18"/>
  <c r="B62" i="18"/>
  <c r="B63" i="18"/>
  <c r="B64" i="18"/>
  <c r="B65" i="18"/>
  <c r="A36" i="18"/>
  <c r="A37" i="18"/>
  <c r="A38" i="18"/>
  <c r="A39" i="18"/>
  <c r="A40" i="18"/>
  <c r="A41" i="18"/>
  <c r="A42" i="18"/>
  <c r="A43" i="18"/>
  <c r="A44" i="18"/>
  <c r="A45" i="18"/>
  <c r="A46" i="18"/>
  <c r="A47" i="18"/>
  <c r="A48" i="18"/>
  <c r="A49" i="18"/>
  <c r="A50" i="18"/>
  <c r="A51" i="18"/>
  <c r="A52" i="18"/>
  <c r="A53" i="18"/>
  <c r="A54" i="18"/>
  <c r="A55" i="18"/>
  <c r="A56" i="18"/>
  <c r="A57" i="18"/>
  <c r="A58" i="18"/>
  <c r="A59" i="18"/>
  <c r="A60" i="18"/>
  <c r="A61" i="18"/>
  <c r="A62" i="18"/>
  <c r="A37" i="19"/>
  <c r="B36" i="19"/>
  <c r="C27" i="1"/>
  <c r="F27" i="1"/>
  <c r="G27" i="1"/>
  <c r="B35" i="19"/>
  <c r="A36" i="19" s="1"/>
  <c r="A35" i="19"/>
  <c r="B38" i="19" s="1"/>
  <c r="B34" i="19"/>
  <c r="B33" i="19"/>
  <c r="A32" i="19"/>
  <c r="B30" i="19"/>
  <c r="A31" i="19" s="1"/>
  <c r="A30" i="19"/>
  <c r="B29" i="19"/>
  <c r="A28" i="19"/>
  <c r="A29" i="19" s="1"/>
  <c r="A27" i="19"/>
  <c r="A26" i="19"/>
  <c r="B25" i="19"/>
  <c r="B23" i="19"/>
  <c r="A24" i="19" s="1"/>
  <c r="A25" i="19" s="1"/>
  <c r="A22" i="19"/>
  <c r="A21" i="19"/>
  <c r="A20" i="19"/>
  <c r="A18" i="19"/>
  <c r="A19" i="19" s="1"/>
  <c r="A17" i="19"/>
  <c r="B15" i="19"/>
  <c r="B16" i="19"/>
  <c r="B14" i="19"/>
  <c r="B13" i="19"/>
  <c r="B12" i="19"/>
  <c r="B11" i="19"/>
  <c r="C26" i="1"/>
  <c r="F26" i="1"/>
  <c r="G26" i="1"/>
  <c r="C25" i="1"/>
  <c r="F25" i="1"/>
  <c r="G25" i="1"/>
  <c r="C24" i="1"/>
  <c r="F24" i="1"/>
  <c r="G24" i="1"/>
  <c r="B10" i="19"/>
  <c r="B9" i="19"/>
  <c r="A33" i="19" s="1"/>
  <c r="A34" i="19" s="1"/>
  <c r="B8" i="19"/>
  <c r="A8" i="19"/>
  <c r="A9" i="19" s="1"/>
  <c r="B7" i="19"/>
  <c r="B6" i="19"/>
  <c r="A6" i="19"/>
  <c r="A7" i="19" s="1"/>
  <c r="A11" i="19" s="1"/>
  <c r="A5" i="19"/>
  <c r="B4" i="19"/>
  <c r="B26" i="19" s="1"/>
  <c r="B27" i="19" s="1"/>
  <c r="B28" i="19" s="1"/>
  <c r="B31" i="19" s="1"/>
  <c r="B32" i="19" s="1"/>
  <c r="B37" i="19" s="1"/>
  <c r="A4" i="19"/>
  <c r="E38" i="19" l="1"/>
  <c r="P38" i="19"/>
  <c r="R38" i="19" s="1"/>
  <c r="B5" i="19"/>
  <c r="B17" i="19"/>
  <c r="B19" i="19" s="1"/>
  <c r="B20" i="19" s="1"/>
  <c r="B21" i="19" s="1"/>
  <c r="B22" i="19" s="1"/>
  <c r="B24" i="19" s="1"/>
  <c r="A10" i="19"/>
  <c r="A23" i="19"/>
  <c r="B18" i="19"/>
  <c r="A12" i="19"/>
  <c r="A13" i="19" s="1"/>
  <c r="A14" i="19" s="1"/>
  <c r="A15" i="19"/>
  <c r="A16" i="19" s="1"/>
  <c r="A63" i="18"/>
  <c r="A64" i="18"/>
  <c r="A65" i="18"/>
  <c r="C18" i="1" l="1"/>
  <c r="F18" i="1"/>
  <c r="G18" i="1"/>
  <c r="C19" i="1"/>
  <c r="F19" i="1"/>
  <c r="G19" i="1"/>
  <c r="C20" i="1"/>
  <c r="F20" i="1"/>
  <c r="G20" i="1"/>
  <c r="C21" i="1"/>
  <c r="F21" i="1"/>
  <c r="G21" i="1"/>
  <c r="C22" i="1"/>
  <c r="F22" i="1"/>
  <c r="G22" i="1"/>
  <c r="C23" i="1"/>
  <c r="F23" i="1"/>
  <c r="G23" i="1"/>
  <c r="B4" i="28" l="1"/>
  <c r="B5" i="28"/>
  <c r="B6" i="28"/>
  <c r="B7" i="28"/>
  <c r="B8" i="28"/>
  <c r="B9" i="28"/>
  <c r="B10" i="28"/>
  <c r="B11" i="28"/>
  <c r="B12" i="28"/>
  <c r="B13" i="28"/>
  <c r="B14" i="28"/>
  <c r="B15" i="28"/>
  <c r="B16" i="28"/>
  <c r="B17" i="28"/>
  <c r="B18" i="28"/>
  <c r="B19" i="28"/>
  <c r="B20" i="28"/>
  <c r="B21" i="28"/>
  <c r="B22" i="28"/>
  <c r="B23" i="28"/>
  <c r="B24" i="28"/>
  <c r="B25" i="28"/>
  <c r="B26" i="28"/>
  <c r="B27" i="28"/>
  <c r="B28" i="28"/>
  <c r="B29" i="28"/>
  <c r="B30" i="28"/>
  <c r="B31" i="28"/>
  <c r="B32" i="28"/>
  <c r="B33" i="28"/>
  <c r="B34" i="28"/>
  <c r="B35" i="28"/>
  <c r="B36" i="28"/>
  <c r="B37" i="28"/>
  <c r="B38" i="28"/>
  <c r="B39" i="28"/>
  <c r="B40" i="28"/>
  <c r="B41" i="28"/>
  <c r="B42" i="28"/>
  <c r="B43" i="28"/>
  <c r="B44" i="28"/>
  <c r="B45" i="28"/>
  <c r="B46" i="28"/>
  <c r="B47" i="28"/>
  <c r="B48" i="28"/>
  <c r="B49" i="28"/>
  <c r="B50" i="28"/>
  <c r="B51" i="28"/>
  <c r="B52" i="28"/>
  <c r="B53" i="28"/>
  <c r="B54" i="28"/>
  <c r="B55" i="28"/>
  <c r="B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A28" i="28"/>
  <c r="A29" i="28"/>
  <c r="A30" i="28"/>
  <c r="A31" i="28"/>
  <c r="A32" i="28"/>
  <c r="A33" i="28"/>
  <c r="A34" i="28"/>
  <c r="A35" i="28"/>
  <c r="A36" i="28"/>
  <c r="A37" i="28"/>
  <c r="A38" i="28"/>
  <c r="A39" i="28"/>
  <c r="A40" i="28"/>
  <c r="A41" i="28"/>
  <c r="A42" i="28"/>
  <c r="A43" i="28"/>
  <c r="A44" i="28"/>
  <c r="A45" i="28"/>
  <c r="A46" i="28"/>
  <c r="A47" i="28"/>
  <c r="A48" i="28"/>
  <c r="A49" i="28"/>
  <c r="A50" i="28"/>
  <c r="A51" i="28"/>
  <c r="A52" i="28"/>
  <c r="A53" i="28"/>
  <c r="A54" i="28"/>
  <c r="A55" i="28"/>
  <c r="A3" i="28"/>
  <c r="C4" i="28"/>
  <c r="C5" i="28"/>
  <c r="C6" i="28"/>
  <c r="C7" i="28"/>
  <c r="C8" i="28"/>
  <c r="C9" i="28"/>
  <c r="C10" i="28"/>
  <c r="C11" i="28"/>
  <c r="C12" i="28"/>
  <c r="C13" i="28"/>
  <c r="C14" i="28"/>
  <c r="C15" i="28"/>
  <c r="C16" i="28"/>
  <c r="C17" i="28"/>
  <c r="C18" i="28"/>
  <c r="C19" i="28"/>
  <c r="C20" i="28"/>
  <c r="C21" i="28"/>
  <c r="C22" i="28"/>
  <c r="C23" i="28"/>
  <c r="C24" i="28"/>
  <c r="C25" i="28"/>
  <c r="C26" i="28"/>
  <c r="C27" i="28"/>
  <c r="C28" i="28"/>
  <c r="C29" i="28"/>
  <c r="C30" i="28"/>
  <c r="C31" i="28"/>
  <c r="C32" i="28"/>
  <c r="C33" i="28"/>
  <c r="C34" i="28"/>
  <c r="C35" i="28"/>
  <c r="C36" i="28"/>
  <c r="C37" i="28"/>
  <c r="C38" i="28"/>
  <c r="C39" i="28"/>
  <c r="C40" i="28"/>
  <c r="C41" i="28"/>
  <c r="C42" i="28"/>
  <c r="C43" i="28"/>
  <c r="C44" i="28"/>
  <c r="C45" i="28"/>
  <c r="C46" i="28"/>
  <c r="C47" i="28"/>
  <c r="C48" i="28"/>
  <c r="C49" i="28"/>
  <c r="C50" i="28"/>
  <c r="C51" i="28"/>
  <c r="C52" i="28"/>
  <c r="C53" i="28"/>
  <c r="C54" i="28"/>
  <c r="C55" i="28"/>
  <c r="C3" i="28" l="1"/>
  <c r="C317" i="30"/>
  <c r="C316" i="30"/>
  <c r="C315" i="30"/>
  <c r="C314" i="30"/>
  <c r="C313" i="30"/>
  <c r="C312" i="30"/>
  <c r="C311" i="30"/>
  <c r="C310" i="30"/>
  <c r="C309" i="30"/>
  <c r="C308" i="30"/>
  <c r="C307" i="30"/>
  <c r="C306" i="30"/>
  <c r="C305" i="30"/>
  <c r="C304" i="30"/>
  <c r="C303" i="30"/>
  <c r="C302" i="30"/>
  <c r="C301" i="30"/>
  <c r="C300" i="30"/>
  <c r="C299" i="30"/>
  <c r="C298" i="30"/>
  <c r="C297" i="30"/>
  <c r="C296" i="30"/>
  <c r="C295" i="30"/>
  <c r="C294" i="30"/>
  <c r="C293" i="30"/>
  <c r="C292" i="30"/>
  <c r="C291" i="30"/>
  <c r="C290" i="30"/>
  <c r="C289" i="30"/>
  <c r="C288" i="30"/>
  <c r="C287" i="30"/>
  <c r="C286" i="30"/>
  <c r="C285" i="30"/>
  <c r="C284" i="30"/>
  <c r="C283" i="30"/>
  <c r="C282" i="30"/>
  <c r="C281" i="30"/>
  <c r="C280" i="30"/>
  <c r="C279" i="30"/>
  <c r="C278" i="30"/>
  <c r="C277" i="30"/>
  <c r="C276" i="30"/>
  <c r="C275" i="30"/>
  <c r="C274" i="30"/>
  <c r="C273" i="30"/>
  <c r="C272" i="30"/>
  <c r="C271" i="30"/>
  <c r="E17" i="29" s="1"/>
  <c r="C270" i="30"/>
  <c r="E5" i="29" s="1"/>
  <c r="C269" i="30"/>
  <c r="C268" i="30"/>
  <c r="C267" i="30"/>
  <c r="C266" i="30"/>
  <c r="C265" i="30"/>
  <c r="C264" i="30"/>
  <c r="C263" i="30"/>
  <c r="C262" i="30"/>
  <c r="C261" i="30"/>
  <c r="C260" i="30"/>
  <c r="C259" i="30"/>
  <c r="C258" i="30"/>
  <c r="C257" i="30"/>
  <c r="C256" i="30"/>
  <c r="C255" i="30"/>
  <c r="C254" i="30"/>
  <c r="C253" i="30"/>
  <c r="C252" i="30"/>
  <c r="C251" i="30"/>
  <c r="C250" i="30"/>
  <c r="C249" i="30"/>
  <c r="C248" i="30"/>
  <c r="C247" i="30"/>
  <c r="C246" i="30"/>
  <c r="C245" i="30"/>
  <c r="C244" i="30"/>
  <c r="C243" i="30"/>
  <c r="C242" i="30"/>
  <c r="C241" i="30"/>
  <c r="C240" i="30"/>
  <c r="C239" i="30"/>
  <c r="C238" i="30"/>
  <c r="C237" i="30"/>
  <c r="C236" i="30"/>
  <c r="C235" i="30"/>
  <c r="C234" i="30"/>
  <c r="C233" i="30"/>
  <c r="C232" i="30"/>
  <c r="C231" i="30"/>
  <c r="C230" i="30"/>
  <c r="C229" i="30"/>
  <c r="C228" i="30"/>
  <c r="C227" i="30"/>
  <c r="C226" i="30"/>
  <c r="C225" i="30"/>
  <c r="C224" i="30"/>
  <c r="C223" i="30"/>
  <c r="C222" i="30"/>
  <c r="E4" i="29" s="1"/>
  <c r="C221" i="30"/>
  <c r="C220" i="30"/>
  <c r="C219" i="30"/>
  <c r="C218" i="30"/>
  <c r="C217" i="30"/>
  <c r="C216" i="30"/>
  <c r="C215" i="30"/>
  <c r="C214" i="30"/>
  <c r="C213" i="30"/>
  <c r="C212" i="30"/>
  <c r="C211" i="30"/>
  <c r="C210" i="30"/>
  <c r="C209" i="30"/>
  <c r="C208" i="30"/>
  <c r="C207" i="30"/>
  <c r="C206" i="30"/>
  <c r="C205" i="30"/>
  <c r="C204" i="30"/>
  <c r="C203" i="30"/>
  <c r="C202" i="30"/>
  <c r="C201" i="30"/>
  <c r="C200" i="30"/>
  <c r="C199" i="30"/>
  <c r="C198" i="30"/>
  <c r="C197" i="30"/>
  <c r="C196" i="30"/>
  <c r="C195" i="30"/>
  <c r="C194" i="30"/>
  <c r="C193" i="30"/>
  <c r="C192" i="30"/>
  <c r="C191" i="30"/>
  <c r="C190" i="30"/>
  <c r="C189" i="30"/>
  <c r="C188" i="30"/>
  <c r="C187" i="30"/>
  <c r="C186" i="30"/>
  <c r="C185" i="30"/>
  <c r="C184" i="30"/>
  <c r="C183" i="30"/>
  <c r="C182" i="30"/>
  <c r="C181" i="30"/>
  <c r="C180" i="30"/>
  <c r="C179" i="30"/>
  <c r="C178" i="30"/>
  <c r="C177" i="30"/>
  <c r="C176" i="30"/>
  <c r="C175" i="30"/>
  <c r="C174" i="30"/>
  <c r="C173" i="30"/>
  <c r="C172" i="30"/>
  <c r="C171" i="30"/>
  <c r="C170" i="30"/>
  <c r="C169" i="30"/>
  <c r="C168" i="30"/>
  <c r="C167" i="30"/>
  <c r="C166" i="30"/>
  <c r="C165" i="30"/>
  <c r="C164" i="30"/>
  <c r="C163" i="30"/>
  <c r="C162" i="30"/>
  <c r="C161" i="30"/>
  <c r="C160" i="30"/>
  <c r="C159" i="30"/>
  <c r="C158" i="30"/>
  <c r="C157" i="30"/>
  <c r="C156" i="30"/>
  <c r="C155" i="30"/>
  <c r="C154" i="30"/>
  <c r="C153" i="30"/>
  <c r="C152" i="30"/>
  <c r="C151" i="30"/>
  <c r="C150" i="30"/>
  <c r="C149" i="30"/>
  <c r="C148" i="30"/>
  <c r="C147" i="30"/>
  <c r="C146" i="30"/>
  <c r="C145" i="30"/>
  <c r="C144" i="30"/>
  <c r="C143" i="30"/>
  <c r="C142" i="30"/>
  <c r="C141" i="30"/>
  <c r="C140" i="30"/>
  <c r="C139" i="30"/>
  <c r="C138" i="30"/>
  <c r="C137" i="30"/>
  <c r="C136" i="30"/>
  <c r="C135" i="30"/>
  <c r="C134" i="30"/>
  <c r="C133" i="30"/>
  <c r="C132" i="30"/>
  <c r="C131" i="30"/>
  <c r="C130" i="30"/>
  <c r="C129" i="30"/>
  <c r="C128" i="30"/>
  <c r="C127" i="30"/>
  <c r="C126" i="30"/>
  <c r="C125" i="30"/>
  <c r="C124" i="30"/>
  <c r="C123" i="30"/>
  <c r="C122" i="30"/>
  <c r="C121" i="30"/>
  <c r="C120" i="30"/>
  <c r="C119" i="30"/>
  <c r="C118" i="30"/>
  <c r="C117" i="30"/>
  <c r="C116" i="30"/>
  <c r="C115" i="30"/>
  <c r="C114" i="30"/>
  <c r="C113" i="30"/>
  <c r="C112" i="30"/>
  <c r="C111" i="30"/>
  <c r="C110" i="30"/>
  <c r="C109" i="30"/>
  <c r="C108" i="30"/>
  <c r="C107" i="30"/>
  <c r="C106" i="30"/>
  <c r="C105" i="30"/>
  <c r="C104" i="30"/>
  <c r="C103" i="30"/>
  <c r="C102" i="30"/>
  <c r="C101" i="30"/>
  <c r="C100" i="30"/>
  <c r="C99" i="30"/>
  <c r="C98" i="30"/>
  <c r="C97" i="30"/>
  <c r="C96" i="30"/>
  <c r="C95" i="30"/>
  <c r="C94" i="30"/>
  <c r="C93" i="30"/>
  <c r="C92" i="30"/>
  <c r="C91" i="30"/>
  <c r="C90" i="30"/>
  <c r="C89" i="30"/>
  <c r="C88" i="30"/>
  <c r="C87" i="30"/>
  <c r="C86" i="30"/>
  <c r="C85" i="30"/>
  <c r="C84" i="30"/>
  <c r="C83" i="30"/>
  <c r="C82" i="30"/>
  <c r="C81" i="30"/>
  <c r="C80" i="30"/>
  <c r="C79" i="30"/>
  <c r="C78" i="30"/>
  <c r="C77" i="30"/>
  <c r="C76" i="30"/>
  <c r="C75" i="30"/>
  <c r="C74" i="30"/>
  <c r="C73" i="30"/>
  <c r="C72" i="30"/>
  <c r="C71" i="30"/>
  <c r="C70" i="30"/>
  <c r="C69" i="30"/>
  <c r="C68" i="30"/>
  <c r="C67" i="30"/>
  <c r="C66" i="30"/>
  <c r="C65" i="30"/>
  <c r="C64" i="30"/>
  <c r="C63" i="30"/>
  <c r="C62" i="30"/>
  <c r="C61" i="30"/>
  <c r="C60" i="30"/>
  <c r="C59" i="30"/>
  <c r="C58" i="30"/>
  <c r="C57" i="30"/>
  <c r="C56" i="30"/>
  <c r="C55" i="30"/>
  <c r="C54" i="30"/>
  <c r="C53" i="30"/>
  <c r="C52" i="30"/>
  <c r="C51" i="30"/>
  <c r="C50" i="30"/>
  <c r="C49" i="30"/>
  <c r="C48" i="30"/>
  <c r="C47" i="30"/>
  <c r="C46" i="30"/>
  <c r="C45" i="30"/>
  <c r="C44" i="30"/>
  <c r="C43" i="30"/>
  <c r="C42" i="30"/>
  <c r="C41" i="30"/>
  <c r="C40" i="30"/>
  <c r="C39" i="30"/>
  <c r="C38" i="30"/>
  <c r="E3" i="29" s="1"/>
  <c r="C37" i="30"/>
  <c r="C36" i="30"/>
  <c r="C35" i="30"/>
  <c r="C34" i="30"/>
  <c r="C33" i="30"/>
  <c r="C32" i="30"/>
  <c r="C31" i="30"/>
  <c r="C30" i="30"/>
  <c r="C29" i="30"/>
  <c r="C28" i="30"/>
  <c r="C27" i="30"/>
  <c r="C26" i="30"/>
  <c r="C25" i="30"/>
  <c r="C24" i="30"/>
  <c r="C23" i="30"/>
  <c r="C22" i="30"/>
  <c r="C21" i="30"/>
  <c r="C20" i="30"/>
  <c r="C19" i="30"/>
  <c r="C18" i="30"/>
  <c r="C17" i="30"/>
  <c r="C16" i="30"/>
  <c r="C15" i="30"/>
  <c r="C14" i="30"/>
  <c r="C13" i="30"/>
  <c r="C12" i="30"/>
  <c r="C11" i="30"/>
  <c r="C10" i="30"/>
  <c r="C9" i="30"/>
  <c r="C8" i="30"/>
  <c r="C7" i="30"/>
  <c r="C6" i="30"/>
  <c r="C5" i="30"/>
  <c r="C4" i="30"/>
  <c r="C3" i="30"/>
  <c r="C2" i="30"/>
  <c r="C1" i="30"/>
  <c r="F44" i="29"/>
  <c r="E44" i="29"/>
  <c r="D44" i="29"/>
  <c r="B44" i="29"/>
  <c r="A44" i="29"/>
  <c r="C44" i="29" s="1"/>
  <c r="F43" i="29"/>
  <c r="E43" i="29"/>
  <c r="D43" i="29"/>
  <c r="B43" i="29"/>
  <c r="A43" i="29"/>
  <c r="C43" i="29" s="1"/>
  <c r="F42" i="29"/>
  <c r="E42" i="29"/>
  <c r="D42" i="29"/>
  <c r="B42" i="29"/>
  <c r="A42" i="29"/>
  <c r="C42" i="29" s="1"/>
  <c r="F41" i="29"/>
  <c r="E41" i="29"/>
  <c r="D41" i="29"/>
  <c r="B41" i="29"/>
  <c r="A41" i="29"/>
  <c r="C41" i="29" s="1"/>
  <c r="F40" i="29"/>
  <c r="E40" i="29"/>
  <c r="D40" i="29"/>
  <c r="B40" i="29"/>
  <c r="A40" i="29"/>
  <c r="C40" i="29" s="1"/>
  <c r="F39" i="29"/>
  <c r="E39" i="29"/>
  <c r="D39" i="29"/>
  <c r="C39" i="29"/>
  <c r="B39" i="29"/>
  <c r="A39" i="29"/>
  <c r="F38" i="29"/>
  <c r="E38" i="29"/>
  <c r="D38" i="29"/>
  <c r="B38" i="29"/>
  <c r="A38" i="29"/>
  <c r="C38" i="29" s="1"/>
  <c r="F37" i="29"/>
  <c r="E37" i="29"/>
  <c r="D37" i="29"/>
  <c r="B37" i="29"/>
  <c r="A37" i="29"/>
  <c r="C37" i="29" s="1"/>
  <c r="F36" i="29"/>
  <c r="E36" i="29"/>
  <c r="D36" i="29"/>
  <c r="B36" i="29"/>
  <c r="A36" i="29"/>
  <c r="C36" i="29" s="1"/>
  <c r="F35" i="29"/>
  <c r="E35" i="29"/>
  <c r="D35" i="29"/>
  <c r="B35" i="29"/>
  <c r="A35" i="29"/>
  <c r="C35" i="29" s="1"/>
  <c r="F34" i="29"/>
  <c r="E34" i="29"/>
  <c r="D34" i="29"/>
  <c r="B34" i="29"/>
  <c r="A34" i="29"/>
  <c r="C34" i="29" s="1"/>
  <c r="F33" i="29"/>
  <c r="E33" i="29"/>
  <c r="D33" i="29"/>
  <c r="B33" i="29"/>
  <c r="A33" i="29"/>
  <c r="C33" i="29" s="1"/>
  <c r="F32" i="29"/>
  <c r="E32" i="29"/>
  <c r="D32" i="29"/>
  <c r="B32" i="29"/>
  <c r="A32" i="29"/>
  <c r="C32" i="29" s="1"/>
  <c r="F31" i="29"/>
  <c r="E31" i="29"/>
  <c r="D31" i="29"/>
  <c r="B31" i="29"/>
  <c r="A31" i="29"/>
  <c r="C31" i="29" s="1"/>
  <c r="F30" i="29"/>
  <c r="E30" i="29"/>
  <c r="D30" i="29"/>
  <c r="B30" i="29"/>
  <c r="A30" i="29"/>
  <c r="C30" i="29" s="1"/>
  <c r="F29" i="29"/>
  <c r="E29" i="29"/>
  <c r="D29" i="29"/>
  <c r="B29" i="29"/>
  <c r="A29" i="29"/>
  <c r="C29" i="29" s="1"/>
  <c r="F28" i="29"/>
  <c r="E28" i="29"/>
  <c r="D28" i="29"/>
  <c r="B28" i="29"/>
  <c r="A28" i="29"/>
  <c r="C28" i="29" s="1"/>
  <c r="F27" i="29"/>
  <c r="D27" i="29"/>
  <c r="B27" i="29"/>
  <c r="A27" i="29"/>
  <c r="C27" i="29" s="1"/>
  <c r="F26" i="29"/>
  <c r="E26" i="29"/>
  <c r="D26" i="29"/>
  <c r="B26" i="29"/>
  <c r="A26" i="29"/>
  <c r="C26" i="29" s="1"/>
  <c r="F25" i="29"/>
  <c r="E25" i="29"/>
  <c r="D25" i="29"/>
  <c r="B25" i="29"/>
  <c r="A25" i="29"/>
  <c r="C25" i="29" s="1"/>
  <c r="F24" i="29"/>
  <c r="E24" i="29"/>
  <c r="D24" i="29"/>
  <c r="B24" i="29"/>
  <c r="A24" i="29"/>
  <c r="C24" i="29" s="1"/>
  <c r="F23" i="29"/>
  <c r="E23" i="29"/>
  <c r="D23" i="29"/>
  <c r="B23" i="29"/>
  <c r="A23" i="29"/>
  <c r="C23" i="29" s="1"/>
  <c r="F22" i="29"/>
  <c r="E22" i="29"/>
  <c r="D22" i="29"/>
  <c r="B22" i="29"/>
  <c r="A22" i="29"/>
  <c r="C22" i="29" s="1"/>
  <c r="F21" i="29"/>
  <c r="E21" i="29"/>
  <c r="D21" i="29"/>
  <c r="B21" i="29"/>
  <c r="A21" i="29"/>
  <c r="C21" i="29" s="1"/>
  <c r="F20" i="29"/>
  <c r="E20" i="29"/>
  <c r="D20" i="29"/>
  <c r="B20" i="29"/>
  <c r="A20" i="29"/>
  <c r="C20" i="29" s="1"/>
  <c r="F19" i="29"/>
  <c r="E19" i="29"/>
  <c r="D19" i="29"/>
  <c r="B19" i="29"/>
  <c r="A19" i="29"/>
  <c r="C19" i="29" s="1"/>
  <c r="F18" i="29"/>
  <c r="E18" i="29"/>
  <c r="D18" i="29"/>
  <c r="B18" i="29"/>
  <c r="A18" i="29"/>
  <c r="C18" i="29" s="1"/>
  <c r="F17" i="29"/>
  <c r="D17" i="29"/>
  <c r="B17" i="29"/>
  <c r="A17" i="29"/>
  <c r="C17" i="29" s="1"/>
  <c r="F16" i="29"/>
  <c r="E16" i="29"/>
  <c r="D16" i="29"/>
  <c r="B16" i="29"/>
  <c r="A16" i="29"/>
  <c r="C16" i="29" s="1"/>
  <c r="F15" i="29"/>
  <c r="D15" i="29"/>
  <c r="B15" i="29"/>
  <c r="A15" i="29"/>
  <c r="C15" i="29" s="1"/>
  <c r="F14" i="29"/>
  <c r="E14" i="29"/>
  <c r="D14" i="29"/>
  <c r="B14" i="29"/>
  <c r="A14" i="29"/>
  <c r="C14" i="29" s="1"/>
  <c r="F13" i="29"/>
  <c r="E13" i="29"/>
  <c r="D13" i="29"/>
  <c r="B13" i="29"/>
  <c r="A13" i="29"/>
  <c r="C13" i="29" s="1"/>
  <c r="F12" i="29"/>
  <c r="E12" i="29"/>
  <c r="D12" i="29"/>
  <c r="B12" i="29"/>
  <c r="A12" i="29"/>
  <c r="C12" i="29" s="1"/>
  <c r="F11" i="29"/>
  <c r="E11" i="29"/>
  <c r="D11" i="29"/>
  <c r="B11" i="29"/>
  <c r="A11" i="29"/>
  <c r="C11" i="29" s="1"/>
  <c r="F10" i="29"/>
  <c r="E10" i="29"/>
  <c r="D10" i="29"/>
  <c r="B10" i="29"/>
  <c r="A10" i="29"/>
  <c r="C10" i="29" s="1"/>
  <c r="F9" i="29"/>
  <c r="E9" i="29"/>
  <c r="D9" i="29"/>
  <c r="B9" i="29"/>
  <c r="A9" i="29"/>
  <c r="C9" i="29" s="1"/>
  <c r="F8" i="29"/>
  <c r="E8" i="29"/>
  <c r="D8" i="29"/>
  <c r="B8" i="29"/>
  <c r="A8" i="29"/>
  <c r="C8" i="29" s="1"/>
  <c r="F7" i="29"/>
  <c r="E7" i="29"/>
  <c r="D7" i="29"/>
  <c r="B7" i="29"/>
  <c r="A7" i="29"/>
  <c r="C7" i="29" s="1"/>
  <c r="F6" i="29"/>
  <c r="E6" i="29"/>
  <c r="D6" i="29"/>
  <c r="B6" i="29"/>
  <c r="A6" i="29"/>
  <c r="C6" i="29" s="1"/>
  <c r="F5" i="29"/>
  <c r="D5" i="29"/>
  <c r="B5" i="29"/>
  <c r="A5" i="29"/>
  <c r="C5" i="29" s="1"/>
  <c r="F4" i="29"/>
  <c r="D4" i="29"/>
  <c r="B4" i="29"/>
  <c r="A4" i="29"/>
  <c r="C4" i="29" s="1"/>
  <c r="F3" i="29"/>
  <c r="D3" i="29"/>
  <c r="B3" i="29"/>
  <c r="A3" i="29"/>
  <c r="C3" i="29" s="1"/>
  <c r="E15" i="29" l="1"/>
  <c r="E27" i="29"/>
  <c r="B2" i="13"/>
  <c r="B3" i="13"/>
  <c r="B4" i="13"/>
  <c r="B5" i="13"/>
  <c r="B6" i="13"/>
  <c r="B7" i="13"/>
  <c r="B8" i="13"/>
  <c r="B9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28" i="13"/>
  <c r="B29" i="13"/>
  <c r="B30" i="13"/>
  <c r="B31" i="13"/>
  <c r="B32" i="13"/>
  <c r="B33" i="13"/>
  <c r="B34" i="13"/>
  <c r="B35" i="13"/>
  <c r="B36" i="13"/>
  <c r="B37" i="13"/>
  <c r="B38" i="13"/>
  <c r="B39" i="13"/>
  <c r="B40" i="13"/>
  <c r="B41" i="13"/>
  <c r="B42" i="13"/>
  <c r="B43" i="13"/>
  <c r="B44" i="13"/>
  <c r="B45" i="13"/>
  <c r="B46" i="13"/>
  <c r="B47" i="13"/>
  <c r="B48" i="13"/>
  <c r="B49" i="13"/>
  <c r="B50" i="13"/>
  <c r="B51" i="13"/>
  <c r="B52" i="13"/>
  <c r="B53" i="13"/>
  <c r="B54" i="13"/>
  <c r="B55" i="13"/>
  <c r="B56" i="13"/>
  <c r="B57" i="13"/>
  <c r="B58" i="13"/>
  <c r="B59" i="13"/>
  <c r="B60" i="13"/>
  <c r="B61" i="13"/>
  <c r="B62" i="13"/>
  <c r="B63" i="13"/>
  <c r="B64" i="13"/>
  <c r="B65" i="13"/>
  <c r="B1" i="13"/>
  <c r="C65" i="24"/>
  <c r="A185" i="22"/>
  <c r="I185" i="22" s="1"/>
  <c r="I183" i="22"/>
  <c r="I182" i="22"/>
  <c r="I181" i="22"/>
  <c r="I180" i="22"/>
  <c r="I179" i="22"/>
  <c r="I178" i="22"/>
  <c r="I177" i="22"/>
  <c r="I176" i="22"/>
  <c r="I175" i="22"/>
  <c r="I174" i="22"/>
  <c r="I173" i="22"/>
  <c r="I172" i="22"/>
  <c r="I171" i="22"/>
  <c r="I170" i="22"/>
  <c r="I169" i="22"/>
  <c r="I168" i="22"/>
  <c r="I167" i="22"/>
  <c r="I166" i="22"/>
  <c r="I165" i="22"/>
  <c r="I164" i="22"/>
  <c r="I163" i="22"/>
  <c r="I162" i="22"/>
  <c r="I161" i="22"/>
  <c r="I160" i="22"/>
  <c r="I159" i="22"/>
  <c r="I158" i="22"/>
  <c r="I157" i="22"/>
  <c r="I156" i="22"/>
  <c r="I155" i="22"/>
  <c r="I154" i="22"/>
  <c r="I153" i="22"/>
  <c r="I152" i="22"/>
  <c r="I151" i="22"/>
  <c r="I150" i="22"/>
  <c r="I149" i="22"/>
  <c r="I148" i="22"/>
  <c r="I147" i="22"/>
  <c r="I146" i="22"/>
  <c r="I145" i="22"/>
  <c r="I144" i="22"/>
  <c r="I143" i="22"/>
  <c r="I142" i="22"/>
  <c r="I141" i="22"/>
  <c r="I140" i="22"/>
  <c r="I139" i="22"/>
  <c r="I138" i="22"/>
  <c r="I137" i="22"/>
  <c r="I136" i="22"/>
  <c r="I135" i="22"/>
  <c r="I134" i="22"/>
  <c r="I133" i="22"/>
  <c r="I132" i="22"/>
  <c r="I131" i="22"/>
  <c r="I130" i="22"/>
  <c r="I129" i="22"/>
  <c r="I128" i="22"/>
  <c r="I127" i="22"/>
  <c r="I126" i="22"/>
  <c r="I125" i="22"/>
  <c r="I124" i="22"/>
  <c r="I123" i="22"/>
  <c r="I122" i="22"/>
  <c r="I121" i="22"/>
  <c r="I120" i="22"/>
  <c r="A118" i="22"/>
  <c r="I118" i="22" s="1"/>
  <c r="I51" i="22"/>
  <c r="A51" i="22"/>
  <c r="I49" i="22"/>
  <c r="I48" i="22"/>
  <c r="I47" i="22"/>
  <c r="I46" i="22"/>
  <c r="I45" i="22"/>
  <c r="I44" i="22"/>
  <c r="I43" i="22"/>
  <c r="I42" i="22"/>
  <c r="I41" i="22"/>
  <c r="I40" i="22"/>
  <c r="I39" i="22"/>
  <c r="I38" i="22"/>
  <c r="I37" i="22"/>
  <c r="I36" i="22"/>
  <c r="I35" i="22"/>
  <c r="I34" i="22"/>
  <c r="I32" i="22"/>
  <c r="A32" i="22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6" i="22"/>
  <c r="I15" i="22"/>
  <c r="I13" i="22"/>
  <c r="A13" i="22"/>
  <c r="I11" i="22"/>
  <c r="I10" i="22"/>
  <c r="I9" i="22"/>
  <c r="A9" i="22"/>
  <c r="E7" i="21" l="1"/>
  <c r="E9" i="21"/>
  <c r="E11" i="21"/>
  <c r="E13" i="21"/>
  <c r="E15" i="21"/>
  <c r="E17" i="21"/>
  <c r="E19" i="21"/>
  <c r="E21" i="21"/>
  <c r="E23" i="21"/>
  <c r="E25" i="21"/>
  <c r="E27" i="21"/>
  <c r="E29" i="21"/>
  <c r="E31" i="21"/>
  <c r="E33" i="21"/>
  <c r="E35" i="21"/>
  <c r="E37" i="21"/>
  <c r="E39" i="21"/>
  <c r="E41" i="21"/>
  <c r="E43" i="21"/>
  <c r="E45" i="21"/>
  <c r="E47" i="21"/>
  <c r="E49" i="21"/>
  <c r="E51" i="21"/>
  <c r="E53" i="21"/>
  <c r="E55" i="21"/>
  <c r="E57" i="21"/>
  <c r="E59" i="21"/>
  <c r="E61" i="21"/>
  <c r="E63" i="21"/>
  <c r="E65" i="21"/>
  <c r="E67" i="21"/>
  <c r="E69" i="21"/>
  <c r="E71" i="21"/>
  <c r="E73" i="21"/>
  <c r="E75" i="21"/>
  <c r="E77" i="21"/>
  <c r="E79" i="21"/>
  <c r="E81" i="21"/>
  <c r="E83" i="21"/>
  <c r="E85" i="21"/>
  <c r="E87" i="21"/>
  <c r="E89" i="21"/>
  <c r="E91" i="21"/>
  <c r="E93" i="21"/>
  <c r="E95" i="21"/>
  <c r="E97" i="21"/>
  <c r="E99" i="21"/>
  <c r="E101" i="21"/>
  <c r="E103" i="21"/>
  <c r="E105" i="21"/>
  <c r="E107" i="21"/>
  <c r="E109" i="21"/>
  <c r="E111" i="21"/>
  <c r="E113" i="21"/>
  <c r="E115" i="21"/>
  <c r="E117" i="21"/>
  <c r="E119" i="21"/>
  <c r="E121" i="21"/>
  <c r="E123" i="21"/>
  <c r="E125" i="21"/>
  <c r="E127" i="21"/>
  <c r="E129" i="21"/>
  <c r="E131" i="21"/>
  <c r="E5" i="21"/>
  <c r="E72" i="21"/>
  <c r="E74" i="21"/>
  <c r="E76" i="21"/>
  <c r="E78" i="21"/>
  <c r="E80" i="21"/>
  <c r="E82" i="21"/>
  <c r="E84" i="21"/>
  <c r="E86" i="21"/>
  <c r="E88" i="21"/>
  <c r="E90" i="21"/>
  <c r="E92" i="21"/>
  <c r="E94" i="21"/>
  <c r="E96" i="21"/>
  <c r="E98" i="21"/>
  <c r="E100" i="21"/>
  <c r="E102" i="21"/>
  <c r="E104" i="21"/>
  <c r="E106" i="21"/>
  <c r="E108" i="21"/>
  <c r="E110" i="21"/>
  <c r="E112" i="21"/>
  <c r="E114" i="21"/>
  <c r="E116" i="21"/>
  <c r="E118" i="21"/>
  <c r="E120" i="21"/>
  <c r="E122" i="21"/>
  <c r="E124" i="21"/>
  <c r="E126" i="21"/>
  <c r="E128" i="21"/>
  <c r="E130" i="21"/>
  <c r="C130" i="21"/>
  <c r="C128" i="21"/>
  <c r="C126" i="21"/>
  <c r="C124" i="21"/>
  <c r="C122" i="21"/>
  <c r="C120" i="21"/>
  <c r="C118" i="21"/>
  <c r="C116" i="21"/>
  <c r="C114" i="21"/>
  <c r="C112" i="21"/>
  <c r="C110" i="21"/>
  <c r="C108" i="21"/>
  <c r="C106" i="21"/>
  <c r="C104" i="21"/>
  <c r="C102" i="21"/>
  <c r="C100" i="21"/>
  <c r="C98" i="21"/>
  <c r="C96" i="21"/>
  <c r="C94" i="21"/>
  <c r="C92" i="21"/>
  <c r="C90" i="21"/>
  <c r="C88" i="21"/>
  <c r="C86" i="21"/>
  <c r="C84" i="21"/>
  <c r="C82" i="21"/>
  <c r="C80" i="21"/>
  <c r="C78" i="21"/>
  <c r="C76" i="21"/>
  <c r="C74" i="21"/>
  <c r="C72" i="21"/>
  <c r="C70" i="21"/>
  <c r="C68" i="21"/>
  <c r="C66" i="21"/>
  <c r="C64" i="21"/>
  <c r="C62" i="21"/>
  <c r="C60" i="21"/>
  <c r="C58" i="21"/>
  <c r="C56" i="21"/>
  <c r="C54" i="21"/>
  <c r="C52" i="21"/>
  <c r="C50" i="21"/>
  <c r="C48" i="21"/>
  <c r="C46" i="21"/>
  <c r="C44" i="21"/>
  <c r="C42" i="21"/>
  <c r="C40" i="21"/>
  <c r="C38" i="21"/>
  <c r="C36" i="21"/>
  <c r="C34" i="21"/>
  <c r="C32" i="21"/>
  <c r="C30" i="21"/>
  <c r="C28" i="21"/>
  <c r="C26" i="21"/>
  <c r="C24" i="21"/>
  <c r="C22" i="21"/>
  <c r="C20" i="21"/>
  <c r="C18" i="21"/>
  <c r="C16" i="21"/>
  <c r="C14" i="21"/>
  <c r="C12" i="21"/>
  <c r="C10" i="21"/>
  <c r="C8" i="21"/>
  <c r="C6" i="21"/>
  <c r="C4" i="21"/>
  <c r="E3" i="21"/>
  <c r="E2" i="21"/>
  <c r="I20" i="20" l="1"/>
  <c r="K16" i="20"/>
  <c r="K15" i="20"/>
  <c r="K14" i="20"/>
  <c r="K13" i="20"/>
  <c r="D2" i="14" l="1"/>
  <c r="H4" i="20" l="1"/>
  <c r="H3" i="20"/>
  <c r="P35" i="19" l="1"/>
  <c r="B96" i="5" s="1"/>
  <c r="O35" i="19"/>
  <c r="A96" i="5" s="1"/>
  <c r="M35" i="19"/>
  <c r="C35" i="19" s="1"/>
  <c r="L35" i="19"/>
  <c r="K35" i="19"/>
  <c r="Q35" i="19" s="1"/>
  <c r="C96" i="5" s="1"/>
  <c r="P34" i="19"/>
  <c r="B95" i="5" s="1"/>
  <c r="O34" i="19"/>
  <c r="A95" i="5" s="1"/>
  <c r="M34" i="19"/>
  <c r="L34" i="19"/>
  <c r="K34" i="19"/>
  <c r="Q34" i="19" s="1"/>
  <c r="C95" i="5" s="1"/>
  <c r="P33" i="19"/>
  <c r="B94" i="5" s="1"/>
  <c r="O33" i="19"/>
  <c r="A94" i="5" s="1"/>
  <c r="M33" i="19"/>
  <c r="L33" i="19"/>
  <c r="K33" i="19"/>
  <c r="P32" i="19"/>
  <c r="B93" i="5" s="1"/>
  <c r="O32" i="19"/>
  <c r="A93" i="5" s="1"/>
  <c r="M32" i="19"/>
  <c r="L32" i="19"/>
  <c r="K32" i="19"/>
  <c r="Q32" i="19" s="1"/>
  <c r="C93" i="5" s="1"/>
  <c r="P31" i="19"/>
  <c r="B92" i="5" s="1"/>
  <c r="O31" i="19"/>
  <c r="A92" i="5" s="1"/>
  <c r="M31" i="19"/>
  <c r="L31" i="19"/>
  <c r="K31" i="19"/>
  <c r="Q31" i="19" s="1"/>
  <c r="C92" i="5" s="1"/>
  <c r="P30" i="19"/>
  <c r="B91" i="5" s="1"/>
  <c r="O30" i="19"/>
  <c r="A91" i="5" s="1"/>
  <c r="M30" i="19"/>
  <c r="C30" i="19" s="1"/>
  <c r="L30" i="19"/>
  <c r="K30" i="19"/>
  <c r="Q30" i="19" s="1"/>
  <c r="C91" i="5" s="1"/>
  <c r="P29" i="19"/>
  <c r="B90" i="5" s="1"/>
  <c r="O29" i="19"/>
  <c r="A90" i="5" s="1"/>
  <c r="M29" i="19"/>
  <c r="L29" i="19"/>
  <c r="K29" i="19"/>
  <c r="Q29" i="19" s="1"/>
  <c r="C90" i="5" s="1"/>
  <c r="C29" i="19"/>
  <c r="P28" i="19"/>
  <c r="B89" i="5" s="1"/>
  <c r="O28" i="19"/>
  <c r="A89" i="5" s="1"/>
  <c r="M28" i="19"/>
  <c r="L28" i="19"/>
  <c r="K28" i="19"/>
  <c r="Q28" i="19" s="1"/>
  <c r="C89" i="5" s="1"/>
  <c r="P27" i="19"/>
  <c r="B88" i="5" s="1"/>
  <c r="O27" i="19"/>
  <c r="A88" i="5" s="1"/>
  <c r="M27" i="19"/>
  <c r="C27" i="19" s="1"/>
  <c r="L27" i="19"/>
  <c r="K27" i="19"/>
  <c r="P26" i="19"/>
  <c r="B87" i="5" s="1"/>
  <c r="O26" i="19"/>
  <c r="A87" i="5" s="1"/>
  <c r="M26" i="19"/>
  <c r="L26" i="19"/>
  <c r="K26" i="19"/>
  <c r="P25" i="19"/>
  <c r="B86" i="5" s="1"/>
  <c r="O25" i="19"/>
  <c r="A86" i="5" s="1"/>
  <c r="M25" i="19"/>
  <c r="L25" i="19"/>
  <c r="K25" i="19"/>
  <c r="P24" i="19"/>
  <c r="B85" i="5" s="1"/>
  <c r="O24" i="19"/>
  <c r="A85" i="5" s="1"/>
  <c r="M24" i="19"/>
  <c r="L24" i="19"/>
  <c r="K24" i="19"/>
  <c r="P23" i="19"/>
  <c r="B84" i="5" s="1"/>
  <c r="O23" i="19"/>
  <c r="A84" i="5" s="1"/>
  <c r="M23" i="19"/>
  <c r="L23" i="19"/>
  <c r="K23" i="19"/>
  <c r="Q23" i="19" s="1"/>
  <c r="C84" i="5" s="1"/>
  <c r="P22" i="19"/>
  <c r="B83" i="5" s="1"/>
  <c r="O22" i="19"/>
  <c r="A83" i="5" s="1"/>
  <c r="M22" i="19"/>
  <c r="L22" i="19"/>
  <c r="E22" i="19" s="1"/>
  <c r="E40" i="21" s="1"/>
  <c r="K22" i="19"/>
  <c r="Q22" i="19" s="1"/>
  <c r="C83" i="5" s="1"/>
  <c r="C22" i="19"/>
  <c r="P21" i="19"/>
  <c r="B82" i="5" s="1"/>
  <c r="O21" i="19"/>
  <c r="A82" i="5" s="1"/>
  <c r="M21" i="19"/>
  <c r="C21" i="19" s="1"/>
  <c r="L21" i="19"/>
  <c r="E21" i="19" s="1"/>
  <c r="E38" i="21" s="1"/>
  <c r="K21" i="19"/>
  <c r="Q21" i="19" s="1"/>
  <c r="C82" i="5" s="1"/>
  <c r="P20" i="19"/>
  <c r="B81" i="5" s="1"/>
  <c r="O20" i="19"/>
  <c r="A81" i="5" s="1"/>
  <c r="M20" i="19"/>
  <c r="L20" i="19"/>
  <c r="K20" i="19"/>
  <c r="Q20" i="19" s="1"/>
  <c r="C81" i="5" s="1"/>
  <c r="C20" i="19"/>
  <c r="P19" i="19"/>
  <c r="B80" i="5" s="1"/>
  <c r="O19" i="19"/>
  <c r="A80" i="5" s="1"/>
  <c r="M19" i="19"/>
  <c r="C19" i="19" s="1"/>
  <c r="L19" i="19"/>
  <c r="K19" i="19"/>
  <c r="Q19" i="19" s="1"/>
  <c r="C80" i="5" s="1"/>
  <c r="P18" i="19"/>
  <c r="B79" i="5" s="1"/>
  <c r="O18" i="19"/>
  <c r="A79" i="5" s="1"/>
  <c r="M18" i="19"/>
  <c r="L18" i="19"/>
  <c r="K18" i="19"/>
  <c r="Q18" i="19" s="1"/>
  <c r="C79" i="5" s="1"/>
  <c r="P17" i="19"/>
  <c r="B78" i="5" s="1"/>
  <c r="O17" i="19"/>
  <c r="A78" i="5" s="1"/>
  <c r="M17" i="19"/>
  <c r="L17" i="19"/>
  <c r="K17" i="19"/>
  <c r="Q17" i="19" s="1"/>
  <c r="C78" i="5" s="1"/>
  <c r="P16" i="19"/>
  <c r="B77" i="5" s="1"/>
  <c r="O16" i="19"/>
  <c r="A77" i="5" s="1"/>
  <c r="M16" i="19"/>
  <c r="L16" i="19"/>
  <c r="K16" i="19"/>
  <c r="Q16" i="19" s="1"/>
  <c r="C77" i="5" s="1"/>
  <c r="P15" i="19"/>
  <c r="B76" i="5" s="1"/>
  <c r="O15" i="19"/>
  <c r="A76" i="5" s="1"/>
  <c r="M15" i="19"/>
  <c r="L15" i="19"/>
  <c r="K15" i="19"/>
  <c r="Q15" i="19" s="1"/>
  <c r="C76" i="5" s="1"/>
  <c r="P14" i="19"/>
  <c r="B75" i="5" s="1"/>
  <c r="O14" i="19"/>
  <c r="A75" i="5" s="1"/>
  <c r="M14" i="19"/>
  <c r="C14" i="19" s="1"/>
  <c r="L14" i="19"/>
  <c r="K14" i="19"/>
  <c r="Q14" i="19" s="1"/>
  <c r="C75" i="5" s="1"/>
  <c r="P13" i="19"/>
  <c r="B74" i="5" s="1"/>
  <c r="O13" i="19"/>
  <c r="A74" i="5" s="1"/>
  <c r="M13" i="19"/>
  <c r="L13" i="19"/>
  <c r="K13" i="19"/>
  <c r="Q13" i="19" s="1"/>
  <c r="C74" i="5" s="1"/>
  <c r="P12" i="19"/>
  <c r="B73" i="5" s="1"/>
  <c r="O12" i="19"/>
  <c r="A73" i="5" s="1"/>
  <c r="M12" i="19"/>
  <c r="C12" i="19" s="1"/>
  <c r="L12" i="19"/>
  <c r="K12" i="19"/>
  <c r="Q12" i="19" s="1"/>
  <c r="C73" i="5" s="1"/>
  <c r="P11" i="19"/>
  <c r="B72" i="5" s="1"/>
  <c r="O11" i="19"/>
  <c r="A72" i="5" s="1"/>
  <c r="M11" i="19"/>
  <c r="C11" i="19" s="1"/>
  <c r="L11" i="19"/>
  <c r="K11" i="19"/>
  <c r="Q11" i="19" s="1"/>
  <c r="C72" i="5" s="1"/>
  <c r="P10" i="19"/>
  <c r="B71" i="5" s="1"/>
  <c r="O10" i="19"/>
  <c r="A71" i="5" s="1"/>
  <c r="M10" i="19"/>
  <c r="L10" i="19"/>
  <c r="K10" i="19"/>
  <c r="Q10" i="19" s="1"/>
  <c r="C71" i="5" s="1"/>
  <c r="P9" i="19"/>
  <c r="B70" i="5" s="1"/>
  <c r="O9" i="19"/>
  <c r="A70" i="5" s="1"/>
  <c r="M9" i="19"/>
  <c r="L9" i="19"/>
  <c r="K9" i="19"/>
  <c r="Q9" i="19" s="1"/>
  <c r="C70" i="5" s="1"/>
  <c r="P8" i="19"/>
  <c r="B69" i="5" s="1"/>
  <c r="O8" i="19"/>
  <c r="A69" i="5" s="1"/>
  <c r="M8" i="19"/>
  <c r="L8" i="19"/>
  <c r="K8" i="19"/>
  <c r="P7" i="19"/>
  <c r="B68" i="5" s="1"/>
  <c r="O7" i="19"/>
  <c r="A68" i="5" s="1"/>
  <c r="M7" i="19"/>
  <c r="L7" i="19"/>
  <c r="K7" i="19"/>
  <c r="Q7" i="19" s="1"/>
  <c r="C68" i="5" s="1"/>
  <c r="P6" i="19"/>
  <c r="B67" i="5" s="1"/>
  <c r="O6" i="19"/>
  <c r="A67" i="5" s="1"/>
  <c r="M6" i="19"/>
  <c r="L6" i="19"/>
  <c r="K6" i="19"/>
  <c r="P5" i="19"/>
  <c r="B66" i="5" s="1"/>
  <c r="O5" i="19"/>
  <c r="A66" i="5" s="1"/>
  <c r="M5" i="19"/>
  <c r="C5" i="19" s="1"/>
  <c r="L5" i="19"/>
  <c r="K5" i="19"/>
  <c r="Q5" i="19" s="1"/>
  <c r="C66" i="5" s="1"/>
  <c r="P4" i="19"/>
  <c r="B65" i="5" s="1"/>
  <c r="O4" i="19"/>
  <c r="A65" i="5" s="1"/>
  <c r="M4" i="19"/>
  <c r="L4" i="19"/>
  <c r="K4" i="19"/>
  <c r="E39" i="19"/>
  <c r="E132" i="21" s="1"/>
  <c r="E28" i="19" l="1"/>
  <c r="E52" i="21" s="1"/>
  <c r="E6" i="19"/>
  <c r="E8" i="21" s="1"/>
  <c r="E13" i="19"/>
  <c r="E22" i="21" s="1"/>
  <c r="C13" i="19"/>
  <c r="Q4" i="19"/>
  <c r="C65" i="5" s="1"/>
  <c r="B2" i="18"/>
  <c r="E12" i="19"/>
  <c r="E20" i="21" s="1"/>
  <c r="E14" i="19"/>
  <c r="E24" i="21" s="1"/>
  <c r="E20" i="19"/>
  <c r="E36" i="21" s="1"/>
  <c r="Q24" i="19"/>
  <c r="C85" i="5" s="1"/>
  <c r="B5" i="18"/>
  <c r="C28" i="19"/>
  <c r="E29" i="19"/>
  <c r="E54" i="21" s="1"/>
  <c r="Q33" i="19"/>
  <c r="C94" i="5" s="1"/>
  <c r="B8" i="18"/>
  <c r="Q8" i="19"/>
  <c r="C69" i="5" s="1"/>
  <c r="B4" i="18"/>
  <c r="Q25" i="19"/>
  <c r="C86" i="5" s="1"/>
  <c r="B6" i="18"/>
  <c r="Q6" i="19"/>
  <c r="C67" i="5" s="1"/>
  <c r="B3" i="18"/>
  <c r="C6" i="19"/>
  <c r="Q26" i="19"/>
  <c r="C87" i="5" s="1"/>
  <c r="B7" i="18"/>
  <c r="E30" i="19"/>
  <c r="E56" i="21" s="1"/>
  <c r="E35" i="19"/>
  <c r="E66" i="21" s="1"/>
  <c r="E34" i="19"/>
  <c r="E64" i="21" s="1"/>
  <c r="E33" i="19"/>
  <c r="E62" i="21" s="1"/>
  <c r="E32" i="19"/>
  <c r="E60" i="21" s="1"/>
  <c r="E31" i="19"/>
  <c r="E58" i="21" s="1"/>
  <c r="C31" i="19"/>
  <c r="E27" i="19"/>
  <c r="E50" i="21" s="1"/>
  <c r="E26" i="19"/>
  <c r="E48" i="21" s="1"/>
  <c r="E25" i="19"/>
  <c r="E46" i="21" s="1"/>
  <c r="E24" i="19"/>
  <c r="E44" i="21" s="1"/>
  <c r="E23" i="19"/>
  <c r="E42" i="21" s="1"/>
  <c r="C23" i="19"/>
  <c r="E19" i="19"/>
  <c r="E34" i="21" s="1"/>
  <c r="E18" i="19"/>
  <c r="E32" i="21" s="1"/>
  <c r="E17" i="19"/>
  <c r="E30" i="21" s="1"/>
  <c r="E16" i="19"/>
  <c r="E28" i="21" s="1"/>
  <c r="E15" i="19"/>
  <c r="E26" i="21" s="1"/>
  <c r="C15" i="19"/>
  <c r="E11" i="19"/>
  <c r="E18" i="21" s="1"/>
  <c r="E10" i="19"/>
  <c r="E16" i="21" s="1"/>
  <c r="E9" i="19"/>
  <c r="E14" i="21" s="1"/>
  <c r="E8" i="19"/>
  <c r="E12" i="21" s="1"/>
  <c r="E7" i="19"/>
  <c r="E10" i="21" s="1"/>
  <c r="C7" i="19"/>
  <c r="E5" i="19"/>
  <c r="E6" i="21" s="1"/>
  <c r="R28" i="19"/>
  <c r="R12" i="19"/>
  <c r="R10" i="19"/>
  <c r="R13" i="19"/>
  <c r="R18" i="19"/>
  <c r="R26" i="19"/>
  <c r="R34" i="19"/>
  <c r="R5" i="19"/>
  <c r="R21" i="19"/>
  <c r="R29" i="19"/>
  <c r="R20" i="19"/>
  <c r="R35" i="19"/>
  <c r="R7" i="19"/>
  <c r="R9" i="19"/>
  <c r="R11" i="19"/>
  <c r="R14" i="19"/>
  <c r="R16" i="19"/>
  <c r="R23" i="19"/>
  <c r="R25" i="19"/>
  <c r="R27" i="19"/>
  <c r="R30" i="19"/>
  <c r="R32" i="19"/>
  <c r="R6" i="19"/>
  <c r="R8" i="19"/>
  <c r="R15" i="19"/>
  <c r="R17" i="19"/>
  <c r="R19" i="19"/>
  <c r="R22" i="19"/>
  <c r="R24" i="19"/>
  <c r="R31" i="19"/>
  <c r="R33" i="19"/>
  <c r="E4" i="19"/>
  <c r="E4" i="21" s="1"/>
  <c r="C4" i="19"/>
  <c r="R4" i="19"/>
  <c r="C8" i="19"/>
  <c r="C16" i="19"/>
  <c r="C24" i="19"/>
  <c r="C32" i="19"/>
  <c r="C9" i="19"/>
  <c r="C17" i="19"/>
  <c r="C25" i="19"/>
  <c r="C33" i="19"/>
  <c r="C10" i="19"/>
  <c r="C18" i="19"/>
  <c r="C26" i="19"/>
  <c r="Q27" i="19"/>
  <c r="C88" i="5" s="1"/>
  <c r="C34" i="19"/>
  <c r="K70" i="20"/>
  <c r="K74" i="20" l="1"/>
  <c r="I11" i="5" l="1"/>
  <c r="I10" i="5"/>
  <c r="I85" i="5" l="1"/>
  <c r="I93" i="5"/>
  <c r="C64" i="24"/>
  <c r="C63" i="24"/>
  <c r="C62" i="24"/>
  <c r="C61" i="24"/>
  <c r="C60" i="24"/>
  <c r="C59" i="24"/>
  <c r="C58" i="24"/>
  <c r="C57" i="24"/>
  <c r="C56" i="24"/>
  <c r="C55" i="24"/>
  <c r="C54" i="24"/>
  <c r="C53" i="24"/>
  <c r="C52" i="24"/>
  <c r="C51" i="24"/>
  <c r="C50" i="24"/>
  <c r="C49" i="24"/>
  <c r="C48" i="24"/>
  <c r="C47" i="24"/>
  <c r="C46" i="24"/>
  <c r="C45" i="24"/>
  <c r="C44" i="24"/>
  <c r="C43" i="24"/>
  <c r="C42" i="24"/>
  <c r="C41" i="24"/>
  <c r="C40" i="24"/>
  <c r="C39" i="24"/>
  <c r="C38" i="24"/>
  <c r="C37" i="24"/>
  <c r="C36" i="24"/>
  <c r="C35" i="24"/>
  <c r="C34" i="24"/>
  <c r="C33" i="24"/>
  <c r="C32" i="24"/>
  <c r="C31" i="24"/>
  <c r="C30" i="24"/>
  <c r="C29" i="24"/>
  <c r="C28" i="24"/>
  <c r="C27" i="24"/>
  <c r="C26" i="24"/>
  <c r="D61" i="5" s="1"/>
  <c r="C25" i="24"/>
  <c r="D60" i="5" s="1"/>
  <c r="C24" i="24"/>
  <c r="D59" i="5" s="1"/>
  <c r="C23" i="24"/>
  <c r="D58" i="5" s="1"/>
  <c r="C22" i="24"/>
  <c r="D57" i="5" s="1"/>
  <c r="C21" i="24"/>
  <c r="D56" i="5" s="1"/>
  <c r="C20" i="24"/>
  <c r="D55" i="5" s="1"/>
  <c r="C19" i="24"/>
  <c r="D54" i="5" s="1"/>
  <c r="C18" i="24"/>
  <c r="D53" i="5" s="1"/>
  <c r="C17" i="24"/>
  <c r="D52" i="5" s="1"/>
  <c r="A18" i="5"/>
  <c r="I18" i="5" s="1"/>
  <c r="A19" i="5"/>
  <c r="I19" i="5" s="1"/>
  <c r="A20" i="5"/>
  <c r="I20" i="5" s="1"/>
  <c r="A21" i="5"/>
  <c r="I21" i="5" s="1"/>
  <c r="A22" i="5"/>
  <c r="I22" i="5" s="1"/>
  <c r="C2" i="24"/>
  <c r="D37" i="5" s="1"/>
  <c r="C3" i="24"/>
  <c r="D38" i="5" s="1"/>
  <c r="C4" i="24"/>
  <c r="D39" i="5" s="1"/>
  <c r="C5" i="24"/>
  <c r="D40" i="5" s="1"/>
  <c r="C6" i="24"/>
  <c r="D41" i="5" s="1"/>
  <c r="C7" i="24"/>
  <c r="D42" i="5" s="1"/>
  <c r="C8" i="24"/>
  <c r="D43" i="5" s="1"/>
  <c r="C9" i="24"/>
  <c r="D44" i="5" s="1"/>
  <c r="C10" i="24"/>
  <c r="D45" i="5" s="1"/>
  <c r="C11" i="24"/>
  <c r="D46" i="5" s="1"/>
  <c r="C12" i="24"/>
  <c r="D47" i="5" s="1"/>
  <c r="C13" i="24"/>
  <c r="D48" i="5" s="1"/>
  <c r="C14" i="24"/>
  <c r="D49" i="5" s="1"/>
  <c r="C15" i="24"/>
  <c r="D50" i="5" s="1"/>
  <c r="C16" i="24"/>
  <c r="D51" i="5" s="1"/>
  <c r="I81" i="5" l="1"/>
  <c r="I84" i="5"/>
  <c r="I92" i="5"/>
  <c r="I96" i="5"/>
  <c r="I89" i="5"/>
  <c r="I88" i="5"/>
  <c r="I95" i="5"/>
  <c r="I83" i="5"/>
  <c r="I87" i="5"/>
  <c r="I91" i="5"/>
  <c r="I82" i="5"/>
  <c r="I86" i="5"/>
  <c r="I90" i="5"/>
  <c r="I94" i="5"/>
  <c r="C65" i="13" l="1"/>
  <c r="C64" i="13"/>
  <c r="D116" i="22" s="1"/>
  <c r="I116" i="22" s="1"/>
  <c r="C63" i="13"/>
  <c r="D115" i="22" s="1"/>
  <c r="I115" i="22" s="1"/>
  <c r="C62" i="13"/>
  <c r="D114" i="22" s="1"/>
  <c r="I114" i="22" s="1"/>
  <c r="C61" i="13"/>
  <c r="D113" i="22" s="1"/>
  <c r="I113" i="22" s="1"/>
  <c r="C60" i="13"/>
  <c r="D112" i="22" s="1"/>
  <c r="I112" i="22" s="1"/>
  <c r="C59" i="13"/>
  <c r="D111" i="22" s="1"/>
  <c r="I111" i="22" s="1"/>
  <c r="C58" i="13"/>
  <c r="D110" i="22" s="1"/>
  <c r="I110" i="22" s="1"/>
  <c r="C57" i="13"/>
  <c r="D109" i="22" s="1"/>
  <c r="I109" i="22" s="1"/>
  <c r="C56" i="13"/>
  <c r="D108" i="22" s="1"/>
  <c r="I108" i="22" s="1"/>
  <c r="C55" i="13"/>
  <c r="D107" i="22" s="1"/>
  <c r="I107" i="22" s="1"/>
  <c r="C54" i="13"/>
  <c r="D106" i="22" s="1"/>
  <c r="I106" i="22" s="1"/>
  <c r="C53" i="13"/>
  <c r="D105" i="22" s="1"/>
  <c r="I105" i="22" s="1"/>
  <c r="C52" i="13"/>
  <c r="D104" i="22" s="1"/>
  <c r="I104" i="22" s="1"/>
  <c r="C51" i="13"/>
  <c r="D103" i="22" s="1"/>
  <c r="I103" i="22" s="1"/>
  <c r="C50" i="13"/>
  <c r="D102" i="22" s="1"/>
  <c r="I102" i="22" s="1"/>
  <c r="C49" i="13"/>
  <c r="D101" i="22" s="1"/>
  <c r="I101" i="22" s="1"/>
  <c r="C48" i="13"/>
  <c r="D100" i="22" s="1"/>
  <c r="I100" i="22" s="1"/>
  <c r="C47" i="13"/>
  <c r="D99" i="22" s="1"/>
  <c r="I99" i="22" s="1"/>
  <c r="C46" i="13"/>
  <c r="D98" i="22" s="1"/>
  <c r="I98" i="22" s="1"/>
  <c r="C45" i="13"/>
  <c r="D97" i="22" s="1"/>
  <c r="I97" i="22" s="1"/>
  <c r="C44" i="13"/>
  <c r="D96" i="22" s="1"/>
  <c r="I96" i="22" s="1"/>
  <c r="C43" i="13"/>
  <c r="D95" i="22" s="1"/>
  <c r="I95" i="22" s="1"/>
  <c r="C42" i="13"/>
  <c r="D94" i="22" s="1"/>
  <c r="I94" i="22" s="1"/>
  <c r="C41" i="13"/>
  <c r="D93" i="22" s="1"/>
  <c r="I93" i="22" s="1"/>
  <c r="C40" i="13"/>
  <c r="D92" i="22" s="1"/>
  <c r="I92" i="22" s="1"/>
  <c r="C39" i="13"/>
  <c r="D91" i="22" s="1"/>
  <c r="I91" i="22" s="1"/>
  <c r="C38" i="13"/>
  <c r="D90" i="22" s="1"/>
  <c r="I90" i="22" s="1"/>
  <c r="C37" i="13"/>
  <c r="D89" i="22" s="1"/>
  <c r="I89" i="22" s="1"/>
  <c r="C36" i="13"/>
  <c r="D88" i="22" s="1"/>
  <c r="I88" i="22" s="1"/>
  <c r="C35" i="13"/>
  <c r="D87" i="22" s="1"/>
  <c r="I87" i="22" s="1"/>
  <c r="C34" i="13"/>
  <c r="D86" i="22" s="1"/>
  <c r="I86" i="22" s="1"/>
  <c r="C33" i="13"/>
  <c r="D85" i="22" s="1"/>
  <c r="I85" i="22" s="1"/>
  <c r="C26" i="13"/>
  <c r="D78" i="22" s="1"/>
  <c r="I78" i="22" s="1"/>
  <c r="C27" i="13"/>
  <c r="D79" i="22" s="1"/>
  <c r="I79" i="22" s="1"/>
  <c r="C28" i="13"/>
  <c r="D80" i="22" s="1"/>
  <c r="I80" i="22" s="1"/>
  <c r="C29" i="13"/>
  <c r="D81" i="22" s="1"/>
  <c r="I81" i="22" s="1"/>
  <c r="C30" i="13"/>
  <c r="D82" i="22" s="1"/>
  <c r="I82" i="22" s="1"/>
  <c r="C31" i="13"/>
  <c r="D83" i="22" s="1"/>
  <c r="I83" i="22" s="1"/>
  <c r="C32" i="13"/>
  <c r="D84" i="22" s="1"/>
  <c r="I84" i="22" s="1"/>
  <c r="I61" i="5" l="1"/>
  <c r="H7" i="10"/>
  <c r="G7" i="10"/>
  <c r="K36" i="19" l="1"/>
  <c r="L36" i="19"/>
  <c r="K37" i="19" l="1"/>
  <c r="L37" i="19"/>
  <c r="A29" i="5"/>
  <c r="I29" i="5" s="1"/>
  <c r="A30" i="5"/>
  <c r="I30" i="5" s="1"/>
  <c r="A31" i="5"/>
  <c r="I31" i="5" s="1"/>
  <c r="A32" i="5"/>
  <c r="I32" i="5" s="1"/>
  <c r="G158" i="10"/>
  <c r="G157" i="10"/>
  <c r="G156" i="10"/>
  <c r="G155" i="10"/>
  <c r="G154" i="10"/>
  <c r="G153" i="10"/>
  <c r="G152" i="10"/>
  <c r="G151" i="10"/>
  <c r="H150" i="10"/>
  <c r="H149" i="10"/>
  <c r="H148" i="10"/>
  <c r="H147" i="10"/>
  <c r="H146" i="10"/>
  <c r="H145" i="10"/>
  <c r="H144" i="10"/>
  <c r="H143" i="10"/>
  <c r="H142" i="10"/>
  <c r="H141" i="10"/>
  <c r="H140" i="10"/>
  <c r="H139" i="10"/>
  <c r="H138" i="10"/>
  <c r="H137" i="10"/>
  <c r="H136" i="10"/>
  <c r="H135" i="10"/>
  <c r="H134" i="10"/>
  <c r="H133" i="10"/>
  <c r="H132" i="10"/>
  <c r="H131" i="10"/>
  <c r="H130" i="10"/>
  <c r="H129" i="10"/>
  <c r="H128" i="10"/>
  <c r="H127" i="10"/>
  <c r="H126" i="10"/>
  <c r="H125" i="10"/>
  <c r="H124" i="10"/>
  <c r="H123" i="10"/>
  <c r="H122" i="10"/>
  <c r="H121" i="10"/>
  <c r="H120" i="10"/>
  <c r="H119" i="10"/>
  <c r="H118" i="10"/>
  <c r="H117" i="10"/>
  <c r="H116" i="10"/>
  <c r="H115" i="10"/>
  <c r="H114" i="10"/>
  <c r="H113" i="10"/>
  <c r="H112" i="10"/>
  <c r="H111" i="10"/>
  <c r="H110" i="10"/>
  <c r="H109" i="10"/>
  <c r="H108" i="10"/>
  <c r="H107" i="10"/>
  <c r="H106" i="10"/>
  <c r="H105" i="10"/>
  <c r="H104" i="10"/>
  <c r="H103" i="10"/>
  <c r="H102" i="10"/>
  <c r="H101" i="10"/>
  <c r="H100" i="10"/>
  <c r="H99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2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6" i="10"/>
  <c r="H5" i="10"/>
  <c r="H4" i="10"/>
  <c r="H3" i="10"/>
  <c r="H2" i="10"/>
  <c r="G3" i="10"/>
  <c r="G4" i="10"/>
  <c r="G5" i="10"/>
  <c r="G6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G103" i="10"/>
  <c r="G104" i="10"/>
  <c r="G105" i="10"/>
  <c r="G106" i="10"/>
  <c r="G107" i="10"/>
  <c r="G108" i="10"/>
  <c r="G109" i="10"/>
  <c r="G110" i="10"/>
  <c r="G111" i="10"/>
  <c r="G112" i="10"/>
  <c r="G113" i="10"/>
  <c r="G114" i="10"/>
  <c r="G115" i="10"/>
  <c r="G116" i="10"/>
  <c r="G117" i="10"/>
  <c r="G118" i="10"/>
  <c r="G119" i="10"/>
  <c r="G120" i="10"/>
  <c r="G121" i="10"/>
  <c r="G122" i="10"/>
  <c r="G123" i="10"/>
  <c r="G124" i="10"/>
  <c r="G125" i="10"/>
  <c r="G126" i="10"/>
  <c r="G127" i="10"/>
  <c r="G128" i="10"/>
  <c r="G129" i="10"/>
  <c r="G130" i="10"/>
  <c r="G131" i="10"/>
  <c r="G132" i="10"/>
  <c r="G133" i="10"/>
  <c r="G134" i="10"/>
  <c r="G135" i="10"/>
  <c r="G136" i="10"/>
  <c r="G137" i="10"/>
  <c r="G138" i="10"/>
  <c r="G139" i="10"/>
  <c r="G140" i="10"/>
  <c r="G141" i="10"/>
  <c r="G142" i="10"/>
  <c r="G143" i="10"/>
  <c r="G144" i="10"/>
  <c r="G145" i="10"/>
  <c r="G146" i="10"/>
  <c r="G147" i="10"/>
  <c r="G148" i="10"/>
  <c r="G149" i="10"/>
  <c r="G150" i="10"/>
  <c r="G2" i="10"/>
  <c r="C9" i="1" l="1"/>
  <c r="F9" i="1"/>
  <c r="G9" i="1"/>
  <c r="C10" i="1"/>
  <c r="F10" i="1"/>
  <c r="G10" i="1"/>
  <c r="C11" i="1"/>
  <c r="F11" i="1"/>
  <c r="G11" i="1"/>
  <c r="C12" i="1"/>
  <c r="F12" i="1"/>
  <c r="G12" i="1"/>
  <c r="C13" i="1"/>
  <c r="F13" i="1"/>
  <c r="G13" i="1"/>
  <c r="C14" i="1"/>
  <c r="F14" i="1"/>
  <c r="G14" i="1"/>
  <c r="C15" i="1"/>
  <c r="F15" i="1"/>
  <c r="G15" i="1"/>
  <c r="C16" i="1"/>
  <c r="F16" i="1"/>
  <c r="G16" i="1"/>
  <c r="C17" i="1"/>
  <c r="F17" i="1"/>
  <c r="G17" i="1"/>
  <c r="F3" i="1" l="1"/>
  <c r="F4" i="1"/>
  <c r="F5" i="1"/>
  <c r="F6" i="1"/>
  <c r="F7" i="1"/>
  <c r="F8" i="1"/>
  <c r="F2" i="1"/>
  <c r="G3" i="1" l="1"/>
  <c r="G4" i="1"/>
  <c r="G5" i="1"/>
  <c r="G6" i="1"/>
  <c r="G7" i="1"/>
  <c r="G8" i="1"/>
  <c r="G2" i="1"/>
  <c r="A2" i="18" l="1"/>
  <c r="A15" i="5" s="1"/>
  <c r="F29" i="20" l="1"/>
  <c r="F30" i="20"/>
  <c r="F31" i="20"/>
  <c r="F35" i="20"/>
  <c r="F36" i="20"/>
  <c r="F37" i="20"/>
  <c r="H41" i="20"/>
  <c r="I46" i="20"/>
  <c r="F58" i="20"/>
  <c r="F59" i="20"/>
  <c r="F60" i="20"/>
  <c r="F61" i="20"/>
  <c r="F62" i="20"/>
  <c r="F63" i="20"/>
  <c r="F64" i="20"/>
  <c r="F65" i="20"/>
  <c r="F66" i="20"/>
  <c r="O37" i="19" l="1"/>
  <c r="A98" i="5" s="1"/>
  <c r="P37" i="19"/>
  <c r="B98" i="5" s="1"/>
  <c r="P36" i="19"/>
  <c r="B97" i="5" s="1"/>
  <c r="O36" i="19"/>
  <c r="A97" i="5" s="1"/>
  <c r="A16" i="5" l="1"/>
  <c r="A17" i="5"/>
  <c r="B36" i="5" l="1"/>
  <c r="C36" i="5"/>
  <c r="B1" i="24" s="1"/>
  <c r="C1" i="24" s="1"/>
  <c r="D36" i="5" s="1"/>
  <c r="A36" i="5"/>
  <c r="I17" i="5"/>
  <c r="I16" i="5"/>
  <c r="I79" i="5" l="1"/>
  <c r="I80" i="5"/>
  <c r="M37" i="19"/>
  <c r="M36" i="19"/>
  <c r="E3" i="19"/>
  <c r="E2" i="19"/>
  <c r="I75" i="5" l="1"/>
  <c r="I78" i="5"/>
  <c r="Q36" i="19"/>
  <c r="C97" i="5" s="1"/>
  <c r="I97" i="5" s="1"/>
  <c r="A26" i="5"/>
  <c r="I73" i="5"/>
  <c r="I72" i="5"/>
  <c r="I76" i="5"/>
  <c r="I74" i="5"/>
  <c r="I77" i="5"/>
  <c r="I71" i="5"/>
  <c r="I70" i="5"/>
  <c r="E37" i="19"/>
  <c r="E70" i="21" s="1"/>
  <c r="Q37" i="19"/>
  <c r="C98" i="5" s="1"/>
  <c r="I98" i="5" s="1"/>
  <c r="A27" i="5"/>
  <c r="I27" i="5" s="1"/>
  <c r="C37" i="19"/>
  <c r="C36" i="19"/>
  <c r="E36" i="19"/>
  <c r="E68" i="21" s="1"/>
  <c r="R37" i="19"/>
  <c r="R36" i="19"/>
  <c r="I69" i="5" l="1"/>
  <c r="I68" i="5"/>
  <c r="I67" i="5"/>
  <c r="I66" i="5"/>
  <c r="A28" i="5"/>
  <c r="I28" i="5" s="1"/>
  <c r="D3" i="14"/>
  <c r="D4" i="14"/>
  <c r="D5" i="14"/>
  <c r="C1" i="13" l="1"/>
  <c r="C2" i="13"/>
  <c r="C3" i="13"/>
  <c r="C4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D69" i="22" s="1"/>
  <c r="I69" i="22" s="1"/>
  <c r="C18" i="13"/>
  <c r="D70" i="22" s="1"/>
  <c r="I70" i="22" s="1"/>
  <c r="C19" i="13"/>
  <c r="D71" i="22" s="1"/>
  <c r="I71" i="22" s="1"/>
  <c r="C20" i="13"/>
  <c r="D72" i="22" s="1"/>
  <c r="I72" i="22" s="1"/>
  <c r="C21" i="13"/>
  <c r="D73" i="22" s="1"/>
  <c r="I73" i="22" s="1"/>
  <c r="C22" i="13"/>
  <c r="D74" i="22" s="1"/>
  <c r="I74" i="22" s="1"/>
  <c r="C23" i="13"/>
  <c r="D75" i="22" s="1"/>
  <c r="I75" i="22" s="1"/>
  <c r="C24" i="13"/>
  <c r="D76" i="22" s="1"/>
  <c r="I76" i="22" s="1"/>
  <c r="C25" i="13"/>
  <c r="D77" i="22" s="1"/>
  <c r="I77" i="22" s="1"/>
  <c r="D68" i="22" l="1"/>
  <c r="I68" i="22" s="1"/>
  <c r="D67" i="22"/>
  <c r="I67" i="22" s="1"/>
  <c r="D63" i="22"/>
  <c r="I63" i="22" s="1"/>
  <c r="D59" i="22"/>
  <c r="I59" i="22" s="1"/>
  <c r="D55" i="22"/>
  <c r="I55" i="22" s="1"/>
  <c r="D64" i="22"/>
  <c r="I64" i="22" s="1"/>
  <c r="D60" i="22"/>
  <c r="I60" i="22" s="1"/>
  <c r="D56" i="22"/>
  <c r="I56" i="22" s="1"/>
  <c r="D66" i="22"/>
  <c r="I66" i="22" s="1"/>
  <c r="D62" i="22"/>
  <c r="I62" i="22" s="1"/>
  <c r="D58" i="22"/>
  <c r="I58" i="22" s="1"/>
  <c r="D54" i="22"/>
  <c r="I54" i="22" s="1"/>
  <c r="D65" i="22"/>
  <c r="I65" i="22" s="1"/>
  <c r="D61" i="22"/>
  <c r="I61" i="22" s="1"/>
  <c r="D57" i="22"/>
  <c r="I57" i="22" s="1"/>
  <c r="I36" i="5"/>
  <c r="D53" i="22"/>
  <c r="I53" i="22" s="1"/>
  <c r="I56" i="5"/>
  <c r="I55" i="5"/>
  <c r="I58" i="5"/>
  <c r="I54" i="5"/>
  <c r="I60" i="5"/>
  <c r="I59" i="5"/>
  <c r="I57" i="5"/>
  <c r="I53" i="5"/>
  <c r="I52" i="5"/>
  <c r="I48" i="5"/>
  <c r="I51" i="5"/>
  <c r="I43" i="5"/>
  <c r="I50" i="5"/>
  <c r="I46" i="5"/>
  <c r="I42" i="5"/>
  <c r="I38" i="5"/>
  <c r="I44" i="5"/>
  <c r="I47" i="5"/>
  <c r="I39" i="5"/>
  <c r="I49" i="5"/>
  <c r="I45" i="5"/>
  <c r="I41" i="5"/>
  <c r="I37" i="5"/>
  <c r="I40" i="5"/>
  <c r="I65" i="5"/>
  <c r="I26" i="5"/>
  <c r="I15" i="5"/>
  <c r="A24" i="5"/>
  <c r="I24" i="5" s="1"/>
  <c r="A9" i="5" l="1"/>
  <c r="I9" i="5" s="1"/>
  <c r="A13" i="5"/>
  <c r="I13" i="5" s="1"/>
  <c r="D2" i="12" l="1"/>
  <c r="D3" i="12"/>
  <c r="D4" i="12"/>
  <c r="D6" i="12"/>
  <c r="C2" i="1" l="1"/>
  <c r="C3" i="1" l="1"/>
  <c r="C4" i="1"/>
  <c r="C5" i="1"/>
  <c r="C6" i="1"/>
  <c r="C7" i="1"/>
  <c r="C8" i="1"/>
  <c r="A101" i="5"/>
  <c r="I101" i="5" s="1"/>
  <c r="A63" i="5"/>
  <c r="I63" i="5" s="1"/>
  <c r="A34" i="5"/>
  <c r="I34" i="5" s="1"/>
  <c r="A5" i="12" l="1"/>
  <c r="D5" i="12" s="1"/>
</calcChain>
</file>

<file path=xl/sharedStrings.xml><?xml version="1.0" encoding="utf-8"?>
<sst xmlns="http://schemas.openxmlformats.org/spreadsheetml/2006/main" count="2562" uniqueCount="1516">
  <si>
    <t>객체번호</t>
    <phoneticPr fontId="2" type="noConversion"/>
  </si>
  <si>
    <t>객체</t>
    <phoneticPr fontId="2" type="noConversion"/>
  </si>
  <si>
    <t>디스플레이</t>
    <phoneticPr fontId="2" type="noConversion"/>
  </si>
  <si>
    <t>클래스</t>
  </si>
  <si>
    <t>시간</t>
    <phoneticPr fontId="2" type="noConversion"/>
  </si>
  <si>
    <t>개념 클래스</t>
    <phoneticPr fontId="2" type="noConversion"/>
  </si>
  <si>
    <t xml:space="preserve">알파벳 </t>
    <phoneticPr fontId="2" type="noConversion"/>
  </si>
  <si>
    <t xml:space="preserve">온톨로지 개념 </t>
    <phoneticPr fontId="2" type="noConversion"/>
  </si>
  <si>
    <t>알파벳</t>
    <phoneticPr fontId="2" type="noConversion"/>
  </si>
  <si>
    <t>인물</t>
    <phoneticPr fontId="2" type="noConversion"/>
  </si>
  <si>
    <t>H</t>
    <phoneticPr fontId="2" type="noConversion"/>
  </si>
  <si>
    <t>단체</t>
    <phoneticPr fontId="2" type="noConversion"/>
  </si>
  <si>
    <t>G</t>
    <phoneticPr fontId="2" type="noConversion"/>
  </si>
  <si>
    <t>사건</t>
    <phoneticPr fontId="2" type="noConversion"/>
  </si>
  <si>
    <t>A</t>
    <phoneticPr fontId="2" type="noConversion"/>
  </si>
  <si>
    <t>장소</t>
    <phoneticPr fontId="2" type="noConversion"/>
  </si>
  <si>
    <t>P</t>
    <phoneticPr fontId="2" type="noConversion"/>
  </si>
  <si>
    <t>유적</t>
    <phoneticPr fontId="2" type="noConversion"/>
  </si>
  <si>
    <t>R</t>
    <phoneticPr fontId="2" type="noConversion"/>
  </si>
  <si>
    <t>문헌</t>
    <phoneticPr fontId="2" type="noConversion"/>
  </si>
  <si>
    <t>D</t>
    <phoneticPr fontId="2" type="noConversion"/>
  </si>
  <si>
    <t>물품</t>
    <phoneticPr fontId="2" type="noConversion"/>
  </si>
  <si>
    <t>C</t>
    <phoneticPr fontId="2" type="noConversion"/>
  </si>
  <si>
    <t>개념</t>
    <phoneticPr fontId="2" type="noConversion"/>
  </si>
  <si>
    <t>O</t>
    <phoneticPr fontId="2" type="noConversion"/>
  </si>
  <si>
    <t xml:space="preserve"> 항목A</t>
    <phoneticPr fontId="2" type="noConversion"/>
  </si>
  <si>
    <t>항모B</t>
    <phoneticPr fontId="2" type="noConversion"/>
  </si>
  <si>
    <t>관계</t>
    <phoneticPr fontId="2" type="noConversion"/>
  </si>
  <si>
    <t>비고(시간)</t>
    <phoneticPr fontId="2" type="noConversion"/>
  </si>
  <si>
    <t>태이블 조합</t>
    <phoneticPr fontId="2" type="noConversion"/>
  </si>
  <si>
    <t>항목A2</t>
    <phoneticPr fontId="2" type="noConversion"/>
  </si>
  <si>
    <t>항목B2</t>
    <phoneticPr fontId="2" type="noConversion"/>
  </si>
  <si>
    <t>관계도 조합</t>
    <phoneticPr fontId="2" type="noConversion"/>
  </si>
  <si>
    <t>알파1</t>
    <phoneticPr fontId="2" type="noConversion"/>
  </si>
  <si>
    <t>알파2</t>
    <phoneticPr fontId="2" type="noConversion"/>
  </si>
  <si>
    <t>그래프 Link 조합</t>
    <phoneticPr fontId="2" type="noConversion"/>
  </si>
  <si>
    <t>! 항목A !! 항목B !! 관계 !! 비고</t>
    <phoneticPr fontId="2" type="noConversion"/>
  </si>
  <si>
    <t>|-</t>
    <phoneticPr fontId="2" type="noConversion"/>
  </si>
  <si>
    <t>A는</t>
    <phoneticPr fontId="2" type="noConversion"/>
  </si>
  <si>
    <t>|}</t>
  </si>
  <si>
    <t>head1</t>
    <phoneticPr fontId="2" type="noConversion"/>
  </si>
  <si>
    <t>#Project</t>
    <phoneticPr fontId="2" type="noConversion"/>
  </si>
  <si>
    <t>head2</t>
    <phoneticPr fontId="2" type="noConversion"/>
  </si>
  <si>
    <t>h1</t>
    <phoneticPr fontId="2" type="noConversion"/>
  </si>
  <si>
    <t>head3</t>
    <phoneticPr fontId="2" type="noConversion"/>
  </si>
  <si>
    <t>#Class</t>
    <phoneticPr fontId="2" type="noConversion"/>
  </si>
  <si>
    <t>head4</t>
    <phoneticPr fontId="2" type="noConversion"/>
  </si>
  <si>
    <t>#Relation</t>
    <phoneticPr fontId="2" type="noConversion"/>
  </si>
  <si>
    <t>head5</t>
    <phoneticPr fontId="2" type="noConversion"/>
  </si>
  <si>
    <t>#Nodes</t>
    <phoneticPr fontId="2" type="noConversion"/>
  </si>
  <si>
    <t>head6</t>
    <phoneticPr fontId="2" type="noConversion"/>
  </si>
  <si>
    <t>#Links</t>
    <phoneticPr fontId="2" type="noConversion"/>
  </si>
  <si>
    <t>head7</t>
    <phoneticPr fontId="2" type="noConversion"/>
  </si>
  <si>
    <t>#End</t>
    <phoneticPr fontId="2" type="noConversion"/>
  </si>
  <si>
    <t>클래스 목록</t>
    <phoneticPr fontId="2" type="noConversion"/>
  </si>
  <si>
    <t>클래스 컬러</t>
    <phoneticPr fontId="2" type="noConversion"/>
  </si>
  <si>
    <t>클래스 모양</t>
    <phoneticPr fontId="2" type="noConversion"/>
  </si>
  <si>
    <t>클래스 노드 표시(1, 0)</t>
    <phoneticPr fontId="2" type="noConversion"/>
  </si>
  <si>
    <t>관계목록</t>
    <phoneticPr fontId="2" type="noConversion"/>
  </si>
  <si>
    <t>관계 컬러</t>
    <phoneticPr fontId="2" type="noConversion"/>
  </si>
  <si>
    <t>선종류</t>
    <phoneticPr fontId="2" type="noConversion"/>
  </si>
  <si>
    <t>관계 노드 표시(1, 0)</t>
    <phoneticPr fontId="2" type="noConversion"/>
  </si>
  <si>
    <t>클래스 알파</t>
    <phoneticPr fontId="2" type="noConversion"/>
  </si>
  <si>
    <t>노드 이름</t>
    <phoneticPr fontId="2" type="noConversion"/>
  </si>
  <si>
    <t>주소</t>
    <phoneticPr fontId="2" type="noConversion"/>
  </si>
  <si>
    <t>미디어 표시(1, 0)</t>
    <phoneticPr fontId="2" type="noConversion"/>
  </si>
  <si>
    <t>관계어</t>
    <phoneticPr fontId="2" type="noConversion"/>
  </si>
  <si>
    <t>유물</t>
    <phoneticPr fontId="2" type="noConversion"/>
  </si>
  <si>
    <t>U</t>
    <phoneticPr fontId="2" type="noConversion"/>
  </si>
  <si>
    <t>Notes</t>
  </si>
  <si>
    <t>번역자; 언해자.</t>
  </si>
  <si>
    <t>주석자</t>
  </si>
  <si>
    <t>기관/단체/장소 설립자. 권위로써 무엇을 만들도록 함.</t>
  </si>
  <si>
    <t>건축을 지휘</t>
  </si>
  <si>
    <t>수축(修築)을 지휘</t>
  </si>
  <si>
    <t>중창·중건 추진</t>
  </si>
  <si>
    <t>기여자</t>
  </si>
  <si>
    <t>필사/간행/중간/영인</t>
  </si>
  <si>
    <t>저작권 보유자</t>
  </si>
  <si>
    <t>처</t>
  </si>
  <si>
    <t>첩</t>
  </si>
  <si>
    <t>부자관계</t>
  </si>
  <si>
    <t>모자관계</t>
  </si>
  <si>
    <t>부녀관계</t>
  </si>
  <si>
    <t>모녀관계</t>
  </si>
  <si>
    <t>형제</t>
  </si>
  <si>
    <t>자매</t>
  </si>
  <si>
    <t>세대 불특정 선조-후손 관계</t>
  </si>
  <si>
    <t>직계친족</t>
  </si>
  <si>
    <t>인척(혼인으로 맺어진 친척)</t>
  </si>
  <si>
    <t>스승-제자 관계</t>
  </si>
  <si>
    <t>노비-주인 관계</t>
  </si>
  <si>
    <t>임금-신하</t>
  </si>
  <si>
    <t>계를 받았다(승려 간)</t>
  </si>
  <si>
    <t>일반적인 교유관계</t>
  </si>
  <si>
    <t>동문수학/동류</t>
  </si>
  <si>
    <t>구 명칭; 전신(前身)</t>
  </si>
  <si>
    <t>명확하게 B의 이름을 따온 경우.</t>
  </si>
  <si>
    <t>인물·사건의 기념비</t>
  </si>
  <si>
    <t>승탑</t>
  </si>
  <si>
    <t>현재 소장처</t>
  </si>
  <si>
    <t>과거 소장처</t>
  </si>
  <si>
    <t>출처; 원 소장처; 발견·발굴 장소</t>
  </si>
  <si>
    <t>의례·제도에서의 주관행위</t>
  </si>
  <si>
    <t>의례·제도에 참여</t>
  </si>
  <si>
    <t>A:기록물(예:의궤), B: 기록되는 대상(예:의례).</t>
  </si>
  <si>
    <t>사건 실행 장소</t>
  </si>
  <si>
    <t>사건이 발생한 장소</t>
  </si>
  <si>
    <t>묘사의 주된 대상</t>
  </si>
  <si>
    <t>내용 중 명확히 언급</t>
  </si>
  <si>
    <t>실제 내용의 참조</t>
  </si>
  <si>
    <t>의식에서 물품 간의 수반 관계</t>
  </si>
  <si>
    <t>의례·사건에서의 사용</t>
  </si>
  <si>
    <t>파생작; 번역물</t>
  </si>
  <si>
    <t>속편 작품</t>
  </si>
  <si>
    <t>전체-부분 관계</t>
  </si>
  <si>
    <t>조직-구성원 관계</t>
  </si>
  <si>
    <t>동일 또는 유사 관계</t>
  </si>
  <si>
    <t>물리적 인접</t>
  </si>
  <si>
    <t>궁중복식에서 입는 대상</t>
  </si>
  <si>
    <t>기타 포괄적 연관 관계</t>
  </si>
  <si>
    <t>관계어</t>
  </si>
  <si>
    <t>A</t>
  </si>
  <si>
    <t>B</t>
  </si>
  <si>
    <t>예시</t>
  </si>
  <si>
    <t>문화유산</t>
  </si>
  <si>
    <t>인물</t>
  </si>
  <si>
    <t>장소</t>
  </si>
  <si>
    <r>
      <t>간송미술관</t>
    </r>
    <r>
      <rPr>
        <sz val="11"/>
        <color rgb="FF000000"/>
        <rFont val="Arial"/>
        <family val="2"/>
      </rPr>
      <t>-</t>
    </r>
    <r>
      <rPr>
        <sz val="11"/>
        <color rgb="FFA55858"/>
        <rFont val="Arial"/>
        <family val="2"/>
      </rPr>
      <t>전형필</t>
    </r>
  </si>
  <si>
    <t>단체</t>
  </si>
  <si>
    <t>물품</t>
  </si>
  <si>
    <t>전시자료</t>
  </si>
  <si>
    <t>P/</t>
  </si>
  <si>
    <r>
      <t>도산십이곡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이황</t>
    </r>
    <r>
      <rPr>
        <sz val="11"/>
        <color rgb="FF000000"/>
        <rFont val="Arial"/>
        <family val="2"/>
      </rPr>
      <t> </t>
    </r>
  </si>
  <si>
    <t>해독자료</t>
  </si>
  <si>
    <r>
      <t>도산십이곡발문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이황</t>
    </r>
    <r>
      <rPr>
        <sz val="11"/>
        <color rgb="FF000000"/>
        <rFont val="Arial"/>
        <family val="2"/>
      </rPr>
      <t> </t>
    </r>
  </si>
  <si>
    <t>문헌</t>
  </si>
  <si>
    <r>
      <t>고산구곡가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이이</t>
    </r>
    <r>
      <rPr>
        <sz val="11"/>
        <color rgb="FF000000"/>
        <rFont val="Arial"/>
        <family val="2"/>
      </rPr>
      <t> </t>
    </r>
  </si>
  <si>
    <r>
      <t>창진집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임원준</t>
    </r>
  </si>
  <si>
    <t>개념</t>
  </si>
  <si>
    <r>
      <t>증수무원록대전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서유린</t>
    </r>
  </si>
  <si>
    <r>
      <t>어제계주윤음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교서관</t>
    </r>
    <r>
      <rPr>
        <sz val="11"/>
        <color rgb="FF000000"/>
        <rFont val="Arial"/>
        <family val="2"/>
      </rPr>
      <t> </t>
    </r>
  </si>
  <si>
    <r>
      <t>언해두창집요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내의원</t>
    </r>
  </si>
  <si>
    <r>
      <t>구급방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내의원</t>
    </r>
  </si>
  <si>
    <r>
      <t>마경초집언해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이서</t>
    </r>
  </si>
  <si>
    <r>
      <t>고산유고</t>
    </r>
    <r>
      <rPr>
        <sz val="11"/>
        <color rgb="FF000000"/>
        <rFont val="Arial"/>
        <family val="2"/>
      </rPr>
      <t>-</t>
    </r>
    <r>
      <rPr>
        <sz val="11"/>
        <color rgb="FFA55858"/>
        <rFont val="Arial"/>
        <family val="2"/>
      </rPr>
      <t>서정수</t>
    </r>
  </si>
  <si>
    <r>
      <t>월인석보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희방사</t>
    </r>
  </si>
  <si>
    <r>
      <t>동국정운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통문관</t>
    </r>
  </si>
  <si>
    <t>P(안-의,패-의)/</t>
  </si>
  <si>
    <r>
      <t>숙명신한첩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국립청주박물관</t>
    </r>
  </si>
  <si>
    <r>
      <t>고산구곡도</t>
    </r>
    <r>
      <rPr>
        <sz val="11"/>
        <color rgb="FF000000"/>
        <rFont val="Arial"/>
        <family val="2"/>
      </rPr>
      <t>-</t>
    </r>
    <r>
      <rPr>
        <sz val="11"/>
        <color rgb="FFA55858"/>
        <rFont val="Arial"/>
        <family val="2"/>
      </rPr>
      <t>조선사료집진</t>
    </r>
  </si>
  <si>
    <r>
      <t>가체신금사목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채제공</t>
    </r>
  </si>
  <si>
    <r>
      <t>가체신금사목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가체</t>
    </r>
  </si>
  <si>
    <r>
      <t>언해납약증치방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청심원</t>
    </r>
  </si>
  <si>
    <t>P(백-백)/</t>
  </si>
  <si>
    <r>
      <t>언문후생록</t>
    </r>
    <r>
      <rPr>
        <sz val="11"/>
        <color rgb="FF000000"/>
        <rFont val="Arial"/>
        <family val="2"/>
      </rPr>
      <t>-</t>
    </r>
    <r>
      <rPr>
        <sz val="11"/>
        <color rgb="FFA55858"/>
        <rFont val="Arial"/>
        <family val="2"/>
      </rPr>
      <t>구운몽</t>
    </r>
  </si>
  <si>
    <r>
      <t>영가지</t>
    </r>
    <r>
      <rPr>
        <sz val="11"/>
        <color rgb="FF000000"/>
        <rFont val="Arial"/>
        <family val="2"/>
      </rPr>
      <t>-</t>
    </r>
    <r>
      <rPr>
        <sz val="11"/>
        <color rgb="FFA55858"/>
        <rFont val="Arial"/>
        <family val="2"/>
      </rPr>
      <t>금계마을</t>
    </r>
  </si>
  <si>
    <r>
      <t>고산구곡가</t>
    </r>
    <r>
      <rPr>
        <sz val="11"/>
        <color rgb="FF000000"/>
        <rFont val="Arial"/>
        <family val="2"/>
      </rPr>
      <t>-</t>
    </r>
    <r>
      <rPr>
        <sz val="11"/>
        <color rgb="FFA55858"/>
        <rFont val="Arial"/>
        <family val="2"/>
      </rPr>
      <t>고산구곡</t>
    </r>
  </si>
  <si>
    <r>
      <t>고산구곡도설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고산구곡도</t>
    </r>
  </si>
  <si>
    <r>
      <t>고산구곡도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고산구곡가</t>
    </r>
  </si>
  <si>
    <r>
      <t>고산구곡가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무이구곡도가</t>
    </r>
  </si>
  <si>
    <r>
      <t>도산십이곡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도산십이곡발문</t>
    </r>
  </si>
  <si>
    <r>
      <t>무예신보</t>
    </r>
    <r>
      <rPr>
        <sz val="11"/>
        <color rgb="FF000000"/>
        <rFont val="Arial"/>
        <family val="2"/>
      </rPr>
      <t>-</t>
    </r>
    <r>
      <rPr>
        <sz val="11"/>
        <color rgb="FFA55858"/>
        <rFont val="Arial"/>
        <family val="2"/>
      </rPr>
      <t>무예도보통지</t>
    </r>
  </si>
  <si>
    <t>사건</t>
  </si>
  <si>
    <r>
      <t>임진왜란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진주전투</t>
    </r>
  </si>
  <si>
    <t>P(창-창)/</t>
  </si>
  <si>
    <r>
      <t>조짐머리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가체</t>
    </r>
    <r>
      <rPr>
        <sz val="11"/>
        <color rgb="FF000000"/>
        <rFont val="Arial"/>
        <family val="2"/>
      </rPr>
      <t> </t>
    </r>
  </si>
  <si>
    <r>
      <t>직물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은조사</t>
    </r>
  </si>
  <si>
    <r>
      <t>이시명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장계향</t>
    </r>
    <r>
      <rPr>
        <sz val="11"/>
        <color rgb="FF000000"/>
        <rFont val="Arial"/>
        <family val="2"/>
      </rPr>
      <t> </t>
    </r>
  </si>
  <si>
    <t>P(이-장)/</t>
  </si>
  <si>
    <r>
      <t>김주국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김광찬</t>
    </r>
  </si>
  <si>
    <r>
      <t>장흥효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장계향</t>
    </r>
  </si>
  <si>
    <r>
      <t>윤이석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윤두서</t>
    </r>
    <r>
      <rPr>
        <sz val="11"/>
        <color rgb="FF000000"/>
        <rFont val="Arial"/>
        <family val="2"/>
      </rPr>
      <t> </t>
    </r>
  </si>
  <si>
    <r>
      <t>정종필</t>
    </r>
    <r>
      <rPr>
        <sz val="11"/>
        <color rgb="FF000000"/>
        <rFont val="Arial"/>
        <family val="2"/>
      </rPr>
      <t>-</t>
    </r>
    <r>
      <rPr>
        <sz val="11"/>
        <color rgb="FFA55858"/>
        <rFont val="Arial"/>
        <family val="2"/>
      </rPr>
      <t>정기상</t>
    </r>
  </si>
  <si>
    <t>P(윤-윤)/</t>
  </si>
  <si>
    <r>
      <t>유명현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유명천</t>
    </r>
    <r>
      <rPr>
        <sz val="11"/>
        <color rgb="FF000000"/>
        <rFont val="Arial"/>
        <family val="2"/>
      </rPr>
      <t> </t>
    </r>
  </si>
  <si>
    <r>
      <t>홍봉한</t>
    </r>
    <r>
      <rPr>
        <sz val="11"/>
        <color rgb="FF000000"/>
        <rFont val="Arial"/>
        <family val="2"/>
      </rPr>
      <t>-</t>
    </r>
    <r>
      <rPr>
        <sz val="11"/>
        <color rgb="FFA55858"/>
        <rFont val="Arial"/>
        <family val="2"/>
      </rPr>
      <t>홍인한</t>
    </r>
  </si>
  <si>
    <t>P(조-효)/</t>
  </si>
  <si>
    <r>
      <t>김성일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김주국</t>
    </r>
  </si>
  <si>
    <r>
      <t>이황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김성일</t>
    </r>
    <r>
      <rPr>
        <sz val="11"/>
        <color rgb="FF000000"/>
        <rFont val="Arial"/>
        <family val="2"/>
      </rPr>
      <t> </t>
    </r>
  </si>
  <si>
    <t>P(이-김)/</t>
  </si>
  <si>
    <r>
      <t>일복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윤두서</t>
    </r>
  </si>
  <si>
    <r>
      <t>집현전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정인지</t>
    </r>
  </si>
  <si>
    <r>
      <t>신숙주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성삼문</t>
    </r>
    <r>
      <rPr>
        <sz val="11"/>
        <color rgb="FF000000"/>
        <rFont val="Arial"/>
        <family val="2"/>
      </rPr>
      <t> </t>
    </r>
  </si>
  <si>
    <t>P(신-성)/</t>
  </si>
  <si>
    <r>
      <t>훈민정음</t>
    </r>
    <r>
      <rPr>
        <sz val="11"/>
        <color rgb="FF000000"/>
        <rFont val="Arial"/>
        <family val="2"/>
      </rPr>
      <t>-</t>
    </r>
    <r>
      <rPr>
        <sz val="11"/>
        <color rgb="FFA55858"/>
        <rFont val="Arial"/>
        <family val="2"/>
      </rPr>
      <t>한글</t>
    </r>
  </si>
  <si>
    <r>
      <t>수능엄경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대불정수능엄경</t>
    </r>
  </si>
  <si>
    <r>
      <t>간송문고</t>
    </r>
    <r>
      <rPr>
        <sz val="11"/>
        <color rgb="FF000000"/>
        <rFont val="Arial"/>
        <family val="2"/>
      </rPr>
      <t>-</t>
    </r>
    <r>
      <rPr>
        <sz val="11"/>
        <color rgb="FFA55858"/>
        <rFont val="Arial"/>
        <family val="2"/>
      </rPr>
      <t>전형필</t>
    </r>
  </si>
  <si>
    <r>
      <t>홍무정운</t>
    </r>
    <r>
      <rPr>
        <sz val="11"/>
        <color rgb="FF000000"/>
        <rFont val="Arial"/>
        <family val="2"/>
      </rPr>
      <t>-</t>
    </r>
    <r>
      <rPr>
        <sz val="11"/>
        <color rgb="FFA55858"/>
        <rFont val="Arial"/>
        <family val="2"/>
      </rPr>
      <t>홍무제</t>
    </r>
  </si>
  <si>
    <r>
      <t>조병현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기해사옥</t>
    </r>
    <r>
      <rPr>
        <sz val="11"/>
        <color rgb="FF000000"/>
        <rFont val="Arial"/>
        <family val="2"/>
      </rPr>
      <t> </t>
    </r>
  </si>
  <si>
    <r>
      <t>대방광원각수다라요의경</t>
    </r>
    <r>
      <rPr>
        <sz val="11"/>
        <color rgb="FF000000"/>
        <rFont val="Arial"/>
        <family val="2"/>
      </rPr>
      <t>-</t>
    </r>
    <r>
      <rPr>
        <sz val="11"/>
        <color rgb="FFA55858"/>
        <rFont val="Arial"/>
        <family val="2"/>
      </rPr>
      <t>불타다라</t>
    </r>
  </si>
  <si>
    <r>
      <t>태교신기언해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유희</t>
    </r>
    <r>
      <rPr>
        <sz val="11"/>
        <color rgb="FF000000"/>
        <rFont val="Arial"/>
        <family val="2"/>
      </rPr>
      <t> </t>
    </r>
  </si>
  <si>
    <t>P(태-유)/</t>
  </si>
  <si>
    <r>
      <t>용비어천가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성삼문</t>
    </r>
  </si>
  <si>
    <r>
      <t>정조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화성행궁</t>
    </r>
  </si>
  <si>
    <r>
      <t>사성통고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홍무정운역훈</t>
    </r>
    <r>
      <rPr>
        <sz val="11"/>
        <color rgb="FF000000"/>
        <rFont val="Arial"/>
        <family val="2"/>
      </rPr>
      <t> </t>
    </r>
  </si>
  <si>
    <r>
      <t>창진집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의방유취</t>
    </r>
  </si>
  <si>
    <r>
      <t>고산구곡도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기호학파</t>
    </r>
  </si>
  <si>
    <r>
      <t>언해두창집요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임진왜란</t>
    </r>
    <r>
      <rPr>
        <sz val="11"/>
        <color rgb="FF000000"/>
        <rFont val="Arial"/>
        <family val="2"/>
      </rPr>
      <t> </t>
    </r>
  </si>
  <si>
    <r>
      <t>언해두창집요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창진집</t>
    </r>
  </si>
  <si>
    <r>
      <t>김성일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진주전투</t>
    </r>
    <r>
      <rPr>
        <sz val="11"/>
        <color rgb="FF000000"/>
        <rFont val="Arial"/>
        <family val="2"/>
      </rPr>
      <t> </t>
    </r>
  </si>
  <si>
    <r>
      <t>명성황후</t>
    </r>
    <r>
      <rPr>
        <sz val="11"/>
        <color rgb="FF000000"/>
        <rFont val="Arial"/>
        <family val="2"/>
      </rPr>
      <t>-</t>
    </r>
    <r>
      <rPr>
        <sz val="11"/>
        <color rgb="FF0B0080"/>
        <rFont val="Arial"/>
        <family val="2"/>
      </rPr>
      <t>을미사변</t>
    </r>
  </si>
  <si>
    <t>P(김-진)/</t>
  </si>
  <si>
    <r>
      <t>김성일</t>
    </r>
    <r>
      <rPr>
        <sz val="11"/>
        <color rgb="FF000000"/>
        <rFont val="Arial"/>
        <family val="2"/>
      </rPr>
      <t>-</t>
    </r>
    <r>
      <rPr>
        <sz val="11"/>
        <color rgb="FFA55858"/>
        <rFont val="Arial"/>
        <family val="2"/>
      </rPr>
      <t>금계마을</t>
    </r>
    <r>
      <rPr>
        <sz val="11"/>
        <color rgb="FF000000"/>
        <rFont val="Arial"/>
        <family val="2"/>
      </rPr>
      <t> </t>
    </r>
  </si>
  <si>
    <t>건립되었다</t>
    <phoneticPr fontId="2" type="noConversion"/>
  </si>
  <si>
    <t>설립되었다</t>
    <phoneticPr fontId="2" type="noConversion"/>
  </si>
  <si>
    <t>이건되었다</t>
    <phoneticPr fontId="2" type="noConversion"/>
  </si>
  <si>
    <t>이건되었다</t>
    <phoneticPr fontId="2" type="noConversion"/>
  </si>
  <si>
    <t>제작되었다</t>
    <phoneticPr fontId="2" type="noConversion"/>
  </si>
  <si>
    <t>제작되었다</t>
    <phoneticPr fontId="2" type="noConversion"/>
  </si>
  <si>
    <t>제작되었다</t>
    <phoneticPr fontId="2" type="noConversion"/>
  </si>
  <si>
    <t>저술되었다</t>
    <phoneticPr fontId="2" type="noConversion"/>
  </si>
  <si>
    <t>저술되었다</t>
    <phoneticPr fontId="2" type="noConversion"/>
  </si>
  <si>
    <t>저술되었다</t>
    <phoneticPr fontId="2" type="noConversion"/>
  </si>
  <si>
    <t>저술되었다</t>
    <phoneticPr fontId="2" type="noConversion"/>
  </si>
  <si>
    <t>지어졌다</t>
    <phoneticPr fontId="2" type="noConversion"/>
  </si>
  <si>
    <t>창시되었다</t>
    <phoneticPr fontId="2" type="noConversion"/>
  </si>
  <si>
    <t>필사되었다</t>
    <phoneticPr fontId="2" type="noConversion"/>
  </si>
  <si>
    <t>필사되었다</t>
    <phoneticPr fontId="2" type="noConversion"/>
  </si>
  <si>
    <t>간행되었다</t>
    <phoneticPr fontId="2" type="noConversion"/>
  </si>
  <si>
    <t>간행되었다</t>
    <phoneticPr fontId="2" type="noConversion"/>
  </si>
  <si>
    <t>간행되었다</t>
    <phoneticPr fontId="2" type="noConversion"/>
  </si>
  <si>
    <t>중간되었다</t>
    <phoneticPr fontId="2" type="noConversion"/>
  </si>
  <si>
    <t>중간되었다</t>
    <phoneticPr fontId="2" type="noConversion"/>
  </si>
  <si>
    <t>중간되었다</t>
    <phoneticPr fontId="2" type="noConversion"/>
  </si>
  <si>
    <t>중간되었다</t>
    <phoneticPr fontId="2" type="noConversion"/>
  </si>
  <si>
    <t>영인되었다</t>
    <phoneticPr fontId="2" type="noConversion"/>
  </si>
  <si>
    <t>영인되었다</t>
    <phoneticPr fontId="2" type="noConversion"/>
  </si>
  <si>
    <t>기탁되었다</t>
    <phoneticPr fontId="2" type="noConversion"/>
  </si>
  <si>
    <t>기증되었다</t>
    <phoneticPr fontId="2" type="noConversion"/>
  </si>
  <si>
    <t>소장되었다</t>
    <phoneticPr fontId="2" type="noConversion"/>
  </si>
  <si>
    <t>소장되었다</t>
    <phoneticPr fontId="2" type="noConversion"/>
  </si>
  <si>
    <t>소장되었다</t>
    <phoneticPr fontId="2" type="noConversion"/>
  </si>
  <si>
    <t>소장되었다</t>
    <phoneticPr fontId="2" type="noConversion"/>
  </si>
  <si>
    <t>위치한다</t>
    <phoneticPr fontId="2" type="noConversion"/>
  </si>
  <si>
    <t>있었다</t>
    <phoneticPr fontId="2" type="noConversion"/>
  </si>
  <si>
    <t>언급하였다</t>
    <phoneticPr fontId="2" type="noConversion"/>
  </si>
  <si>
    <t>언급하였다</t>
    <phoneticPr fontId="2" type="noConversion"/>
  </si>
  <si>
    <t>언급하였다</t>
    <phoneticPr fontId="2" type="noConversion"/>
  </si>
  <si>
    <t>언급하였다</t>
    <phoneticPr fontId="2" type="noConversion"/>
  </si>
  <si>
    <t>묘사하였다</t>
    <phoneticPr fontId="2" type="noConversion"/>
  </si>
  <si>
    <t>묘사하였다</t>
    <phoneticPr fontId="2" type="noConversion"/>
  </si>
  <si>
    <t>묘사하였다</t>
    <phoneticPr fontId="2" type="noConversion"/>
  </si>
  <si>
    <t>묘사하였다</t>
    <phoneticPr fontId="2" type="noConversion"/>
  </si>
  <si>
    <t>묘사하였다</t>
    <phoneticPr fontId="2" type="noConversion"/>
  </si>
  <si>
    <t>담아냈다</t>
    <phoneticPr fontId="2" type="noConversion"/>
  </si>
  <si>
    <t>담아냈다</t>
    <phoneticPr fontId="2" type="noConversion"/>
  </si>
  <si>
    <t>담아냈다</t>
    <phoneticPr fontId="2" type="noConversion"/>
  </si>
  <si>
    <t>본떳다</t>
    <phoneticPr fontId="2" type="noConversion"/>
  </si>
  <si>
    <t>본떳다</t>
    <phoneticPr fontId="2" type="noConversion"/>
  </si>
  <si>
    <t>차운되었다</t>
    <phoneticPr fontId="2" type="noConversion"/>
  </si>
  <si>
    <t>포함한다</t>
    <phoneticPr fontId="2" type="noConversion"/>
  </si>
  <si>
    <t>포함한다</t>
    <phoneticPr fontId="2" type="noConversion"/>
  </si>
  <si>
    <t>포함한다</t>
    <phoneticPr fontId="2" type="noConversion"/>
  </si>
  <si>
    <t>포함한다</t>
    <phoneticPr fontId="2" type="noConversion"/>
  </si>
  <si>
    <t>해당한다</t>
    <phoneticPr fontId="2" type="noConversion"/>
  </si>
  <si>
    <t>해당한다</t>
    <phoneticPr fontId="2" type="noConversion"/>
  </si>
  <si>
    <t>남편이다</t>
    <phoneticPr fontId="2" type="noConversion"/>
  </si>
  <si>
    <t>남편이다</t>
    <phoneticPr fontId="2" type="noConversion"/>
  </si>
  <si>
    <t>출처가</t>
    <phoneticPr fontId="2" type="noConversion"/>
  </si>
  <si>
    <t>출처가</t>
    <phoneticPr fontId="2" type="noConversion"/>
  </si>
  <si>
    <t>저작권은</t>
    <phoneticPr fontId="2" type="noConversion"/>
  </si>
  <si>
    <t>언급되었다</t>
    <phoneticPr fontId="2" type="noConversion"/>
  </si>
  <si>
    <t>언급되었다</t>
    <phoneticPr fontId="2" type="noConversion"/>
  </si>
  <si>
    <t>묘사되었다</t>
    <phoneticPr fontId="2" type="noConversion"/>
  </si>
  <si>
    <t>담겨있다</t>
    <phoneticPr fontId="2" type="noConversion"/>
  </si>
  <si>
    <t>본보기이다</t>
    <phoneticPr fontId="2" type="noConversion"/>
  </si>
  <si>
    <t>포함된다</t>
    <phoneticPr fontId="2" type="noConversion"/>
  </si>
  <si>
    <t>포함된다</t>
    <phoneticPr fontId="2" type="noConversion"/>
  </si>
  <si>
    <t>아내이다</t>
    <phoneticPr fontId="2" type="noConversion"/>
  </si>
  <si>
    <t>아내이다</t>
    <phoneticPr fontId="2" type="noConversion"/>
  </si>
  <si>
    <t>선조이다</t>
    <phoneticPr fontId="2" type="noConversion"/>
  </si>
  <si>
    <t>후손이다</t>
    <phoneticPr fontId="2" type="noConversion"/>
  </si>
  <si>
    <t>스승이다</t>
    <phoneticPr fontId="2" type="noConversion"/>
  </si>
  <si>
    <t>제자이다</t>
    <phoneticPr fontId="2" type="noConversion"/>
  </si>
  <si>
    <t>스승이다</t>
    <phoneticPr fontId="2" type="noConversion"/>
  </si>
  <si>
    <t>노비이다</t>
    <phoneticPr fontId="2" type="noConversion"/>
  </si>
  <si>
    <t>주인이다</t>
    <phoneticPr fontId="2" type="noConversion"/>
  </si>
  <si>
    <t>교유하였다</t>
    <phoneticPr fontId="2" type="noConversion"/>
  </si>
  <si>
    <t>교유하였다</t>
    <phoneticPr fontId="2" type="noConversion"/>
  </si>
  <si>
    <t>유사하다</t>
    <phoneticPr fontId="2" type="noConversion"/>
  </si>
  <si>
    <t>유사하다</t>
    <phoneticPr fontId="2" type="noConversion"/>
  </si>
  <si>
    <t>명령하엿다</t>
    <phoneticPr fontId="2" type="noConversion"/>
  </si>
  <si>
    <t>주도하였다</t>
    <phoneticPr fontId="2" type="noConversion"/>
  </si>
  <si>
    <t>참여하였다</t>
    <phoneticPr fontId="2" type="noConversion"/>
  </si>
  <si>
    <t>주관하였다</t>
    <phoneticPr fontId="2" type="noConversion"/>
  </si>
  <si>
    <t>변역되었다</t>
    <phoneticPr fontId="2" type="noConversion"/>
  </si>
  <si>
    <t>한역되었다</t>
    <phoneticPr fontId="2" type="noConversion"/>
  </si>
  <si>
    <t>언해되었다</t>
    <phoneticPr fontId="2" type="noConversion"/>
  </si>
  <si>
    <t>언해되었다</t>
    <phoneticPr fontId="2" type="noConversion"/>
  </si>
  <si>
    <t>주석되었다</t>
    <phoneticPr fontId="2" type="noConversion"/>
  </si>
  <si>
    <t>번역본이다</t>
    <phoneticPr fontId="2" type="noConversion"/>
  </si>
  <si>
    <t>한역본이다</t>
    <phoneticPr fontId="2" type="noConversion"/>
  </si>
  <si>
    <t>언해본이다</t>
    <phoneticPr fontId="2" type="noConversion"/>
  </si>
  <si>
    <t>주석본이다</t>
    <phoneticPr fontId="2" type="noConversion"/>
  </si>
  <si>
    <t>방문하였다</t>
    <phoneticPr fontId="2" type="noConversion"/>
  </si>
  <si>
    <t>방문지이다</t>
    <phoneticPr fontId="2" type="noConversion"/>
  </si>
  <si>
    <t>관계어 국제언어</t>
    <phoneticPr fontId="2" type="noConversion"/>
  </si>
  <si>
    <r>
      <rPr>
        <b/>
        <sz val="11"/>
        <color rgb="FF000000"/>
        <rFont val="돋움"/>
        <family val="3"/>
        <charset val="129"/>
      </rPr>
      <t>상위관계어</t>
    </r>
    <r>
      <rPr>
        <b/>
        <sz val="11"/>
        <color rgb="FF000000"/>
        <rFont val="Arial"/>
        <family val="2"/>
      </rPr>
      <t>(</t>
    </r>
    <r>
      <rPr>
        <b/>
        <sz val="11"/>
        <color rgb="FF000000"/>
        <rFont val="돋움"/>
        <family val="3"/>
        <charset val="129"/>
      </rPr>
      <t>순접</t>
    </r>
    <r>
      <rPr>
        <b/>
        <sz val="11"/>
        <color rgb="FF000000"/>
        <rFont val="Arial"/>
        <family val="2"/>
      </rPr>
      <t>)</t>
    </r>
    <phoneticPr fontId="2" type="noConversion"/>
  </si>
  <si>
    <r>
      <rPr>
        <b/>
        <sz val="11"/>
        <color rgb="FF000000"/>
        <rFont val="돋움"/>
        <family val="3"/>
        <charset val="129"/>
      </rPr>
      <t>상위관계어</t>
    </r>
    <r>
      <rPr>
        <b/>
        <sz val="11"/>
        <color rgb="FF000000"/>
        <rFont val="Arial"/>
        <family val="3"/>
        <charset val="129"/>
      </rPr>
      <t>(</t>
    </r>
    <r>
      <rPr>
        <b/>
        <sz val="11"/>
        <color rgb="FF000000"/>
        <rFont val="돋움"/>
        <family val="3"/>
        <charset val="129"/>
      </rPr>
      <t>역접</t>
    </r>
    <r>
      <rPr>
        <b/>
        <sz val="11"/>
        <color rgb="FF000000"/>
        <rFont val="Arial"/>
        <family val="3"/>
        <charset val="129"/>
      </rPr>
      <t>)</t>
    </r>
    <phoneticPr fontId="2" type="noConversion"/>
  </si>
  <si>
    <t>관계어 키워드</t>
    <phoneticPr fontId="2" type="noConversion"/>
  </si>
  <si>
    <t>관계어 순/역/미들 판별(0,1,2,3)</t>
    <phoneticPr fontId="2" type="noConversion"/>
  </si>
  <si>
    <t>A는B에의해이건되었다</t>
  </si>
  <si>
    <t>Protege/비고</t>
  </si>
  <si>
    <t>A는B에의해건립되었다</t>
  </si>
  <si>
    <t>의성김씨학봉종택-김시추</t>
  </si>
  <si>
    <t>A는B에의해설립되었다</t>
  </si>
  <si>
    <t>장용영-조선정조</t>
  </si>
  <si>
    <t>의성김씨학봉종택-김종수 </t>
  </si>
  <si>
    <t>A는B에의해제작되었다</t>
  </si>
  <si>
    <t>광화문광장세종대왕동상-김영원 </t>
  </si>
  <si>
    <t>여의도공원세종대왕동상-옥동환</t>
  </si>
  <si>
    <t>세종대왕표준영정-김기창</t>
  </si>
  <si>
    <t>A는B에의해저술되었다</t>
  </si>
  <si>
    <t>신숙주-훈민정음해례본</t>
  </si>
  <si>
    <t>허준-언해두창집요발문(해독)</t>
  </si>
  <si>
    <t>A는B에의해지어졌다</t>
  </si>
  <si>
    <t>계주문-조선영조</t>
  </si>
  <si>
    <t>A는B에의해창시되었다</t>
  </si>
  <si>
    <t>훈민정음-조선세종</t>
  </si>
  <si>
    <t>A는B에의해필사되었다</t>
  </si>
  <si>
    <t>한산이씨고행록-권태임</t>
  </si>
  <si>
    <t>A는B에의해간행되었다</t>
  </si>
  <si>
    <t>A는B에의해중간되었다</t>
  </si>
  <si>
    <t>A는B에의해영인되었다</t>
  </si>
  <si>
    <t>동국정운-건국대학교출판부</t>
  </si>
  <si>
    <t>건국대학교박물관소장본『동국정운』</t>
  </si>
  <si>
    <t>간송미술관소장본『동국정운』</t>
  </si>
  <si>
    <t>A는B에기탁되었다</t>
  </si>
  <si>
    <t>월인천강지곡-한국학중앙연구원장서각 </t>
  </si>
  <si>
    <t>순명효황후한글편지-한국학중앙연구원장서각]</t>
  </si>
  <si>
    <t>A는B에기증되었다</t>
  </si>
  <si>
    <t>A는B에게소장되었다</t>
  </si>
  <si>
    <t>임산주의서-미키사카에 </t>
  </si>
  <si>
    <t>혜경궁읍혈록-신광유</t>
  </si>
  <si>
    <t>A는B에소장되었다</t>
  </si>
  <si>
    <t>학봉행장언해-의성김씨학봉종택</t>
  </si>
  <si>
    <t>학봉안경-의성김씨학봉종택 </t>
  </si>
  <si>
    <t>학봉패도-의성김씨학봉종택</t>
  </si>
  <si>
    <t>혜경궁읍혈록-국립중앙도서관</t>
  </si>
  <si>
    <t>동국정운-건국대학교박물관 </t>
  </si>
  <si>
    <t>P(건-동)/ 현재소장처</t>
  </si>
  <si>
    <t>정조가큰외숙모여흥민씨에게보낸한글편지-국립한글박물관</t>
  </si>
  <si>
    <t>A는B에위치한다</t>
  </si>
  <si>
    <t>A는B에있었다</t>
  </si>
  <si>
    <t>동국정운-건국대학교도서관</t>
  </si>
  <si>
    <t>P/ 과거소장처</t>
  </si>
  <si>
    <t>A는출처가B이다</t>
  </si>
  <si>
    <t>A의저작권은B에있다</t>
  </si>
  <si>
    <t>세종대왕표준영정-운보문화재단</t>
  </si>
  <si>
    <t>A는B를언급하였다/B는A에언급되었다</t>
  </si>
  <si>
    <t>풍산류씨세계-유성룡 </t>
  </si>
  <si>
    <t>백동화무효에관한고시-백동화 </t>
  </si>
  <si>
    <t>A는B를묘사하였다/B는A에묘사되었다</t>
  </si>
  <si>
    <t>훈민정음해례본-훈민정음</t>
  </si>
  <si>
    <t>세종대왕표준영정-조선세종</t>
  </si>
  <si>
    <t>A는B를담아냈다/B는A에담겨있다</t>
  </si>
  <si>
    <t>만원권지폐-세종대왕표준영정</t>
  </si>
  <si>
    <t>A는B를본떴다/B는A의본보기이다</t>
  </si>
  <si>
    <t>A는B에서차운되었다/B는A로차운되었다</t>
  </si>
  <si>
    <t>A는B를포함한다/B는A에포함된다</t>
  </si>
  <si>
    <t>숙명신한첩-현종이숙명공주에게보낸한글편지</t>
  </si>
  <si>
    <t>A는B가있는곳이다/B는A에위치한다</t>
  </si>
  <si>
    <t>창덕궁-창덕궁낙선재 </t>
  </si>
  <si>
    <t>경복궁-경복궁근정전</t>
  </si>
  <si>
    <t>A는B에해당한다</t>
  </si>
  <si>
    <t>세종대왕표준영정-표준영정</t>
  </si>
  <si>
    <t>A는B의남편이다/B는A의아내이다</t>
  </si>
  <si>
    <t>사도세자-혜경궁홍씨</t>
  </si>
  <si>
    <t>A는아들B를두었다/B는아버지A가있다</t>
  </si>
  <si>
    <t>A는아들B를두었다/B는어머니A가있다</t>
  </si>
  <si>
    <t>혜경궁홍씨-조선정조</t>
  </si>
  <si>
    <t>A는딸B를두었다/B는아버지A가있다</t>
  </si>
  <si>
    <t>A는딸B를두었다/B는어머니A가있다</t>
  </si>
  <si>
    <t>A는양자B를두었다</t>
  </si>
  <si>
    <t>A는형제B가있다</t>
  </si>
  <si>
    <t>조선세종-효령대군 </t>
  </si>
  <si>
    <t>A는여형제B가있다</t>
  </si>
  <si>
    <t>A는B의선조이다/B는A의후손이다</t>
  </si>
  <si>
    <t>A는B의스승이다/B는A의제자이다</t>
  </si>
  <si>
    <t>조선순종-김상덕</t>
  </si>
  <si>
    <t>A는B의노비이다/B는A의주인이다</t>
  </si>
  <si>
    <t>A는B를구성원으로갖는다</t>
  </si>
  <si>
    <t>A는B와교유하였다/B는A와교유하였다</t>
  </si>
  <si>
    <t>조선세조-신미</t>
  </si>
  <si>
    <t>A는B와유사하다/B는A와유사하다</t>
  </si>
  <si>
    <t>이름을땃다</t>
  </si>
  <si>
    <t>A는B에서이름을땄다</t>
  </si>
  <si>
    <t>의성김씨학봉종택-김성일</t>
  </si>
  <si>
    <t>A는B를명령하였다</t>
  </si>
  <si>
    <t>홍무제-홍무정운편찬 </t>
  </si>
  <si>
    <t>영조-어제계주윤음반포</t>
  </si>
  <si>
    <t>A는B를주도하였다</t>
  </si>
  <si>
    <t>세조-월인석보편찬</t>
  </si>
  <si>
    <t>A는B에참여하였다</t>
  </si>
  <si>
    <t>악소봉-홍무정운편찬 </t>
  </si>
  <si>
    <t>혜경궁홍씨-혜경궁홍씨회갑연</t>
  </si>
  <si>
    <t>A는B를주관하였다</t>
  </si>
  <si>
    <t>집현전-훈민정음해례본편찬</t>
  </si>
  <si>
    <t>A는B에의해번역되었다</t>
  </si>
  <si>
    <t>A는B에의해한역되었다</t>
  </si>
  <si>
    <t>A는B에의해언해되었다</t>
  </si>
  <si>
    <t>대방광원각수다라요의경언해-종밀</t>
  </si>
  <si>
    <t>A는B에의해주석되었다</t>
  </si>
  <si>
    <t>A는B의번역본이다</t>
  </si>
  <si>
    <t>A는B의한역본이다</t>
  </si>
  <si>
    <t>A는B의언해본이다</t>
  </si>
  <si>
    <t>삼강행실도언해-삼강행실도</t>
  </si>
  <si>
    <t>A는B의주석본이다</t>
  </si>
  <si>
    <t>A는B를방문하였다/B는A의방문지이다</t>
  </si>
  <si>
    <t>파스파문자-훈민정음</t>
  </si>
  <si>
    <t>정조가큰외숙모여흥민씨에게보낸한글편지-내탕고</t>
  </si>
  <si>
    <t>훈민정음해례본-훈민정음해례본편찬</t>
  </si>
  <si>
    <t>삼강행실도-어우동사건</t>
  </si>
  <si>
    <t>김상덕-순명효황후한글편지 </t>
  </si>
  <si>
    <t>안태성-세종대왕표준영정</t>
  </si>
  <si>
    <t>김흥락-의성김씨학봉종택 </t>
  </si>
  <si>
    <t>유빈박씨-양주배봉산</t>
  </si>
  <si>
    <t>안동장씨-금계마을</t>
  </si>
  <si>
    <t>부안실상사-월인천강지곡 </t>
  </si>
  <si>
    <t>세종대왕유적관리소-세종대왕표준영정</t>
  </si>
  <si>
    <t>세종대왕기념사업회-세종대왕표준영정</t>
  </si>
  <si>
    <t>`</t>
    <phoneticPr fontId="2" type="noConversion"/>
  </si>
  <si>
    <t>|}</t>
    <phoneticPr fontId="2" type="noConversion"/>
  </si>
  <si>
    <t>|-</t>
    <phoneticPr fontId="2" type="noConversion"/>
  </si>
  <si>
    <t>!style="width:20%px"|시간정보!!style="width:80%px"|내용</t>
    <phoneticPr fontId="2" type="noConversion"/>
  </si>
  <si>
    <t>{|class="wikitable" style="background:white; width:100%;</t>
    <phoneticPr fontId="2" type="noConversion"/>
  </si>
  <si>
    <t>태이블 조합</t>
    <phoneticPr fontId="2" type="noConversion"/>
  </si>
  <si>
    <t>키워드</t>
    <phoneticPr fontId="2" type="noConversion"/>
  </si>
  <si>
    <t>내용</t>
    <phoneticPr fontId="2" type="noConversion"/>
  </si>
  <si>
    <t>시간정보</t>
    <phoneticPr fontId="2" type="noConversion"/>
  </si>
  <si>
    <t>I</t>
    <phoneticPr fontId="2" type="noConversion"/>
  </si>
  <si>
    <t>클래스</t>
    <phoneticPr fontId="2" type="noConversion"/>
  </si>
  <si>
    <t>미디어 파일명 주소</t>
    <phoneticPr fontId="2" type="noConversion"/>
  </si>
  <si>
    <t>이름</t>
    <phoneticPr fontId="2" type="noConversion"/>
  </si>
  <si>
    <t>h3</t>
    <phoneticPr fontId="2" type="noConversion"/>
  </si>
  <si>
    <t>한국 기록유산의 디지털 스토리텔링 자원 개발</t>
    <phoneticPr fontId="2" type="noConversion"/>
  </si>
  <si>
    <t>네트워크 조합 파일</t>
    <phoneticPr fontId="2" type="noConversion"/>
  </si>
  <si>
    <r>
      <rPr>
        <b/>
        <sz val="11"/>
        <color rgb="FF000000"/>
        <rFont val="돋움"/>
        <family val="3"/>
        <charset val="129"/>
      </rPr>
      <t>상위관계어</t>
    </r>
    <r>
      <rPr>
        <b/>
        <sz val="11"/>
        <color rgb="FF000000"/>
        <rFont val="Arial"/>
        <family val="2"/>
      </rPr>
      <t>(A</t>
    </r>
    <r>
      <rPr>
        <b/>
        <sz val="11"/>
        <color rgb="FF000000"/>
        <rFont val="돋움"/>
        <family val="3"/>
        <charset val="129"/>
      </rPr>
      <t>순접</t>
    </r>
    <r>
      <rPr>
        <b/>
        <sz val="11"/>
        <color rgb="FF000000"/>
        <rFont val="Arial"/>
        <family val="2"/>
      </rPr>
      <t>B)</t>
    </r>
    <phoneticPr fontId="2" type="noConversion"/>
  </si>
  <si>
    <t>A관계어 국제언어B</t>
    <phoneticPr fontId="2" type="noConversion"/>
  </si>
  <si>
    <t>아버지이다</t>
    <phoneticPr fontId="2" type="noConversion"/>
  </si>
  <si>
    <t>아들이다</t>
    <phoneticPr fontId="2" type="noConversion"/>
  </si>
  <si>
    <t>어머니이다</t>
    <phoneticPr fontId="2" type="noConversion"/>
  </si>
  <si>
    <t>아들이다</t>
    <phoneticPr fontId="2" type="noConversion"/>
  </si>
  <si>
    <t>아버지이다</t>
    <phoneticPr fontId="2" type="noConversion"/>
  </si>
  <si>
    <t>딸이다</t>
    <phoneticPr fontId="2" type="noConversion"/>
  </si>
  <si>
    <t>어머니이다</t>
    <phoneticPr fontId="2" type="noConversion"/>
  </si>
  <si>
    <t>형제이다</t>
    <phoneticPr fontId="2" type="noConversion"/>
  </si>
  <si>
    <t>자매이다</t>
    <phoneticPr fontId="2" type="noConversion"/>
  </si>
  <si>
    <t>|}</t>
    <phoneticPr fontId="2" type="noConversion"/>
  </si>
  <si>
    <t>태이블 조합</t>
    <phoneticPr fontId="2" type="noConversion"/>
  </si>
  <si>
    <t>내용</t>
    <phoneticPr fontId="2" type="noConversion"/>
  </si>
  <si>
    <t>경도</t>
    <phoneticPr fontId="2" type="noConversion"/>
  </si>
  <si>
    <t>위도</t>
    <phoneticPr fontId="2" type="noConversion"/>
  </si>
  <si>
    <t xml:space="preserve">클래스목록 </t>
    <phoneticPr fontId="2" type="noConversion"/>
  </si>
  <si>
    <t>관계목록</t>
    <phoneticPr fontId="2" type="noConversion"/>
  </si>
  <si>
    <t>blue</t>
    <phoneticPr fontId="2" type="noConversion"/>
  </si>
  <si>
    <t>black</t>
    <phoneticPr fontId="2" type="noConversion"/>
  </si>
  <si>
    <t>rect</t>
    <phoneticPr fontId="2" type="noConversion"/>
  </si>
  <si>
    <t>조합식</t>
    <phoneticPr fontId="2" type="noConversion"/>
  </si>
  <si>
    <t>저작년도</t>
    <phoneticPr fontId="2" type="noConversion"/>
  </si>
  <si>
    <t>출판사</t>
    <phoneticPr fontId="2" type="noConversion"/>
  </si>
  <si>
    <t>책이름</t>
    <phoneticPr fontId="2" type="noConversion"/>
  </si>
  <si>
    <t>저자</t>
    <phoneticPr fontId="2" type="noConversion"/>
  </si>
  <si>
    <t>&lt;sup&gt;online&lt;/sup&gt;&lt;/online&gt;&lt;/html&gt;</t>
    <phoneticPr fontId="2" type="noConversion"/>
  </si>
  <si>
    <t>&lt;html&gt;&lt;online style="color:purple"&gt;</t>
    <phoneticPr fontId="2" type="noConversion"/>
  </si>
  <si>
    <t>종합입력</t>
    <phoneticPr fontId="2" type="noConversion"/>
  </si>
  <si>
    <t>주체기관</t>
    <phoneticPr fontId="2" type="noConversion"/>
  </si>
  <si>
    <t>코드2</t>
    <phoneticPr fontId="2" type="noConversion"/>
  </si>
  <si>
    <t>웹 기관명</t>
    <phoneticPr fontId="2" type="noConversion"/>
  </si>
  <si>
    <t>코드1</t>
    <phoneticPr fontId="2" type="noConversion"/>
  </si>
  <si>
    <t>기사메타</t>
    <phoneticPr fontId="2" type="noConversion"/>
  </si>
  <si>
    <t>기사제목</t>
    <phoneticPr fontId="2" type="noConversion"/>
  </si>
  <si>
    <t>기사링크</t>
    <phoneticPr fontId="2" type="noConversion"/>
  </si>
  <si>
    <t>사료웹 기사</t>
    <phoneticPr fontId="2" type="noConversion"/>
  </si>
  <si>
    <t>참고문헌 조합(단행본)</t>
    <phoneticPr fontId="2" type="noConversion"/>
  </si>
  <si>
    <t>시간</t>
    <phoneticPr fontId="2" type="noConversion"/>
  </si>
  <si>
    <t>단행본</t>
    <phoneticPr fontId="2" type="noConversion"/>
  </si>
  <si>
    <t>저자</t>
    <phoneticPr fontId="2" type="noConversion"/>
  </si>
  <si>
    <t>단행본</t>
    <phoneticPr fontId="2" type="noConversion"/>
  </si>
  <si>
    <t>"</t>
    <phoneticPr fontId="2" type="noConversion"/>
  </si>
  <si>
    <t>"</t>
    <phoneticPr fontId="2" type="noConversion"/>
  </si>
  <si>
    <t>"</t>
    <phoneticPr fontId="2" type="noConversion"/>
  </si>
  <si>
    <t>"</t>
    <phoneticPr fontId="2" type="noConversion"/>
  </si>
  <si>
    <t>"</t>
    <phoneticPr fontId="2" type="noConversion"/>
  </si>
  <si>
    <t>작성일: 0000년 00월 00일.</t>
    <phoneticPr fontId="2" type="noConversion"/>
  </si>
  <si>
    <t xml:space="preserve"> 『사이트 이름』</t>
    <phoneticPr fontId="2" type="noConversion"/>
  </si>
  <si>
    <t>"포스트이름"</t>
    <phoneticPr fontId="2" type="noConversion"/>
  </si>
  <si>
    <t>필자</t>
    <phoneticPr fontId="2" type="noConversion"/>
  </si>
  <si>
    <t>블로그, 포럼</t>
    <phoneticPr fontId="2" type="noConversion"/>
  </si>
  <si>
    <t>조합</t>
    <phoneticPr fontId="2" type="noConversion"/>
  </si>
  <si>
    <t>작성일: 0000년 00월 00일.</t>
    <phoneticPr fontId="2" type="noConversion"/>
  </si>
  <si>
    <t>『신문(잡지)명』</t>
    <phoneticPr fontId="2" type="noConversion"/>
  </si>
  <si>
    <t>"기사명&amp;링크"</t>
    <phoneticPr fontId="2" type="noConversion"/>
  </si>
  <si>
    <t xml:space="preserve">필자, </t>
    <phoneticPr fontId="2" type="noConversion"/>
  </si>
  <si>
    <t>신문 잡지</t>
    <phoneticPr fontId="2" type="noConversion"/>
  </si>
  <si>
    <t>&lt;sup&gt;online&lt;/sup&gt;&lt;/online&gt;&lt;/html&gt;,</t>
    <phoneticPr fontId="2" type="noConversion"/>
  </si>
  <si>
    <t>, &lt;html&gt;&lt;online style="color:purple"&gt;</t>
    <phoneticPr fontId="2" type="noConversion"/>
  </si>
  <si>
    <t>&lt;sup&gt;online&lt;/sup&gt;&lt;/online&gt;&lt;/html&gt;,</t>
    <phoneticPr fontId="2" type="noConversion"/>
  </si>
  <si>
    <t>, &lt;html&gt;&lt;online style="color:purple"&gt;</t>
    <phoneticPr fontId="2" type="noConversion"/>
  </si>
  <si>
    <t>&lt;sup&gt;online&lt;/sup&gt;&lt;/online&gt;&lt;/html&gt;,</t>
    <phoneticPr fontId="2" type="noConversion"/>
  </si>
  <si>
    <t>&lt;sup&gt;online&lt;/sup&gt;&lt;/online&gt;&lt;/html&gt;,</t>
    <phoneticPr fontId="2" type="noConversion"/>
  </si>
  <si>
    <t>웹사이트 출처 조합</t>
    <phoneticPr fontId="2" type="noConversion"/>
  </si>
  <si>
    <t>웹사이트 발행처</t>
    <phoneticPr fontId="2" type="noConversion"/>
  </si>
  <si>
    <t>기사엔드테크</t>
    <phoneticPr fontId="2" type="noConversion"/>
  </si>
  <si>
    <t>웹사이트 기관명</t>
    <phoneticPr fontId="2" type="noConversion"/>
  </si>
  <si>
    <t>기사테크</t>
    <phoneticPr fontId="2" type="noConversion"/>
  </si>
  <si>
    <t>기사제목</t>
    <phoneticPr fontId="2" type="noConversion"/>
  </si>
  <si>
    <t>링크</t>
    <phoneticPr fontId="2" type="noConversion"/>
  </si>
  <si>
    <t>저자</t>
    <phoneticPr fontId="2" type="noConversion"/>
  </si>
  <si>
    <t>웹사이트</t>
    <phoneticPr fontId="2" type="noConversion"/>
  </si>
  <si>
    <t>참고문헌 조합(논문 및 서지사항)</t>
    <phoneticPr fontId="2" type="noConversion"/>
  </si>
  <si>
    <t>페이지</t>
    <phoneticPr fontId="2" type="noConversion"/>
  </si>
  <si>
    <t>시간</t>
    <phoneticPr fontId="2" type="noConversion"/>
  </si>
  <si>
    <t>책번호</t>
    <phoneticPr fontId="2" type="noConversion"/>
  </si>
  <si>
    <t>발행서</t>
    <phoneticPr fontId="2" type="noConversion"/>
  </si>
  <si>
    <t>논문</t>
    <phoneticPr fontId="2" type="noConversion"/>
  </si>
  <si>
    <t xml:space="preserve">논문 및 서지사항 </t>
    <phoneticPr fontId="2" type="noConversion"/>
  </si>
  <si>
    <t>전시자료</t>
    <phoneticPr fontId="2" type="noConversion"/>
  </si>
  <si>
    <t>조건 목록</t>
    <phoneticPr fontId="2" type="noConversion"/>
  </si>
  <si>
    <t>표준영정</t>
    <phoneticPr fontId="2" type="noConversion"/>
  </si>
  <si>
    <t>S</t>
    <phoneticPr fontId="2" type="noConversion"/>
  </si>
  <si>
    <t>관련이 있다</t>
  </si>
  <si>
    <t>A는B와관련이 있다/B는A와관련이 있다</t>
  </si>
  <si>
    <t>http://dh.aks.ac.kr/Encyves/wiki/index.php/</t>
    <phoneticPr fontId="2" type="noConversion"/>
  </si>
  <si>
    <r>
      <rPr>
        <sz val="11"/>
        <color rgb="FF000000"/>
        <rFont val="돋움"/>
        <family val="3"/>
        <charset val="129"/>
      </rPr>
      <t>양자로</t>
    </r>
    <r>
      <rPr>
        <sz val="11"/>
        <color rgb="FF000000"/>
        <rFont val="Arial"/>
        <family val="2"/>
      </rPr>
      <t xml:space="preserve"> </t>
    </r>
    <r>
      <rPr>
        <sz val="11"/>
        <color rgb="FF000000"/>
        <rFont val="돋움"/>
        <family val="3"/>
        <charset val="129"/>
      </rPr>
      <t>삼았다</t>
    </r>
    <phoneticPr fontId="2" type="noConversion"/>
  </si>
  <si>
    <r>
      <rPr>
        <sz val="11"/>
        <color rgb="FF000000"/>
        <rFont val="돋움"/>
        <family val="3"/>
        <charset val="129"/>
      </rPr>
      <t>양자로</t>
    </r>
    <r>
      <rPr>
        <sz val="11"/>
        <color rgb="FF000000"/>
        <rFont val="Arial"/>
        <family val="2"/>
      </rPr>
      <t xml:space="preserve"> </t>
    </r>
    <r>
      <rPr>
        <sz val="11"/>
        <color rgb="FF000000"/>
        <rFont val="돋움"/>
        <family val="3"/>
        <charset val="129"/>
      </rPr>
      <t>삼았다</t>
    </r>
    <phoneticPr fontId="2" type="noConversion"/>
  </si>
  <si>
    <t>양자이다</t>
    <phoneticPr fontId="2" type="noConversion"/>
  </si>
  <si>
    <t>양자이다</t>
    <phoneticPr fontId="2" type="noConversion"/>
  </si>
  <si>
    <t>기획전시자료</t>
    <phoneticPr fontId="2" type="noConversion"/>
  </si>
  <si>
    <t>PR</t>
    <phoneticPr fontId="2" type="noConversion"/>
  </si>
  <si>
    <r>
      <rPr>
        <sz val="11"/>
        <color rgb="FF000000"/>
        <rFont val="돋움"/>
        <family val="3"/>
        <charset val="129"/>
      </rPr>
      <t>구성원으로</t>
    </r>
    <r>
      <rPr>
        <sz val="11"/>
        <color rgb="FF000000"/>
        <rFont val="Arial"/>
        <family val="3"/>
        <charset val="129"/>
      </rPr>
      <t xml:space="preserve"> </t>
    </r>
    <r>
      <rPr>
        <sz val="11"/>
        <color rgb="FF000000"/>
        <rFont val="돋움"/>
        <family val="3"/>
        <charset val="129"/>
      </rPr>
      <t>갖는다</t>
    </r>
    <phoneticPr fontId="2" type="noConversion"/>
  </si>
  <si>
    <t>신하이다</t>
    <phoneticPr fontId="2" type="noConversion"/>
  </si>
  <si>
    <t>신하를 갖는다</t>
    <phoneticPr fontId="2" type="noConversion"/>
  </si>
  <si>
    <t>ekc:hasSubject</t>
  </si>
  <si>
    <t>ekc:isSubjectOf</t>
  </si>
  <si>
    <t>인물</t>
    <phoneticPr fontId="2" type="noConversion"/>
  </si>
  <si>
    <t>고려 우왕 - 최영(군주-신하)</t>
    <phoneticPr fontId="2" type="noConversion"/>
  </si>
  <si>
    <t>ekc:hasDisciple</t>
  </si>
  <si>
    <t>ekc:renovator</t>
  </si>
  <si>
    <t>ekc:founder</t>
  </si>
  <si>
    <t>ekc:isOwnerOf</t>
  </si>
  <si>
    <t>ekc:hasDescendant</t>
  </si>
  <si>
    <t>dcterms:creator</t>
  </si>
  <si>
    <t>dcterms:publisher</t>
  </si>
  <si>
    <t>edm:currentLocation</t>
  </si>
  <si>
    <t>ekc:formerLocation</t>
  </si>
  <si>
    <t>dcterms:provenance</t>
  </si>
  <si>
    <t>dcterms:rightsHolder</t>
  </si>
  <si>
    <t>ekc:mentions</t>
  </si>
  <si>
    <t>ekc:isMentionedIn</t>
  </si>
  <si>
    <t>ekc:depicts</t>
  </si>
  <si>
    <t>ekc:isDepictedIn</t>
  </si>
  <si>
    <t>dcterms:references</t>
  </si>
  <si>
    <t>dcterms:isReferencedy</t>
  </si>
  <si>
    <t>dcterms:hasPart</t>
  </si>
  <si>
    <t>dcterms:isPartOf</t>
  </si>
  <si>
    <t>dcterms:type</t>
  </si>
  <si>
    <t>ekc:hasWife</t>
  </si>
  <si>
    <t>ekc:hasHusband</t>
  </si>
  <si>
    <t>ekc:hasSon</t>
  </si>
  <si>
    <t>ekc:hasFather</t>
  </si>
  <si>
    <t>ekc:hasMother</t>
  </si>
  <si>
    <t>ekc:hasDaughter</t>
  </si>
  <si>
    <t>ekc:HasAdoptedHeir</t>
  </si>
  <si>
    <t>ekc:IsAdoptedHeirOf</t>
  </si>
  <si>
    <t>ekc:hasBrother</t>
  </si>
  <si>
    <t>ekc:hasncestor</t>
  </si>
  <si>
    <t>ekc:hasMaster</t>
  </si>
  <si>
    <t>ekc:hasOwner</t>
  </si>
  <si>
    <t>foaf:member</t>
  </si>
  <si>
    <t>foaf:knows</t>
  </si>
  <si>
    <t>owl:sames</t>
  </si>
  <si>
    <t>ekc:isNamesakeOf</t>
  </si>
  <si>
    <t>edm:isRelatedTo</t>
  </si>
  <si>
    <t>ekc:translator</t>
  </si>
  <si>
    <t>ekc:annotator</t>
  </si>
  <si>
    <t>edm:isDerivativeOf</t>
  </si>
  <si>
    <t>ekc:founder</t>
    <phoneticPr fontId="2" type="noConversion"/>
  </si>
  <si>
    <t>ekc:isMentionedIn</t>
    <phoneticPr fontId="2" type="noConversion"/>
  </si>
  <si>
    <t>첩이다</t>
    <phoneticPr fontId="2" type="noConversion"/>
  </si>
  <si>
    <t>ekc:hasConcubine</t>
    <phoneticPr fontId="2" type="noConversion"/>
  </si>
  <si>
    <t>첩관계</t>
    <phoneticPr fontId="2" type="noConversion"/>
  </si>
  <si>
    <t>ekc:hasSister</t>
    <phoneticPr fontId="2" type="noConversion"/>
  </si>
  <si>
    <t>장인이다</t>
    <phoneticPr fontId="2" type="noConversion"/>
  </si>
  <si>
    <t>장모이다</t>
    <phoneticPr fontId="2" type="noConversion"/>
  </si>
  <si>
    <t>사위이다</t>
    <phoneticPr fontId="2" type="noConversion"/>
  </si>
  <si>
    <t>장인관계</t>
    <phoneticPr fontId="2" type="noConversion"/>
  </si>
  <si>
    <t>장모관계</t>
    <phoneticPr fontId="2" type="noConversion"/>
  </si>
  <si>
    <t>사위관계</t>
    <phoneticPr fontId="2" type="noConversion"/>
  </si>
  <si>
    <t>며느리이다</t>
    <phoneticPr fontId="2" type="noConversion"/>
  </si>
  <si>
    <t>ekc:hasFatherInLaw</t>
    <phoneticPr fontId="2" type="noConversion"/>
  </si>
  <si>
    <t>ekc:hasMotherInLaw</t>
    <phoneticPr fontId="2" type="noConversion"/>
  </si>
  <si>
    <t>ekc:hasSonInLaw</t>
    <phoneticPr fontId="2" type="noConversion"/>
  </si>
  <si>
    <t>ekc:hasDaughterInLaw</t>
    <phoneticPr fontId="2" type="noConversion"/>
  </si>
  <si>
    <t>ekc:isLineageKinOf</t>
    <phoneticPr fontId="2" type="noConversion"/>
  </si>
  <si>
    <t>ekc:isAffinalKinOf</t>
    <phoneticPr fontId="2" type="noConversion"/>
  </si>
  <si>
    <t>직계친족</t>
    <phoneticPr fontId="2" type="noConversion"/>
  </si>
  <si>
    <t>인척이다</t>
    <phoneticPr fontId="2" type="noConversion"/>
  </si>
  <si>
    <t>친족이다</t>
    <phoneticPr fontId="2" type="noConversion"/>
  </si>
  <si>
    <t>ekc:hasOldName</t>
    <phoneticPr fontId="2" type="noConversion"/>
  </si>
  <si>
    <t>전신이다</t>
    <phoneticPr fontId="2" type="noConversion"/>
  </si>
  <si>
    <t>이전이름 전신이다</t>
    <phoneticPr fontId="2" type="noConversion"/>
  </si>
  <si>
    <r>
      <rPr>
        <b/>
        <sz val="11"/>
        <color rgb="FF000000"/>
        <rFont val="돋움"/>
        <family val="3"/>
        <charset val="129"/>
      </rPr>
      <t>관계어키워드</t>
    </r>
    <r>
      <rPr>
        <b/>
        <sz val="11"/>
        <color rgb="FF000000"/>
        <rFont val="Arial"/>
        <family val="3"/>
        <charset val="129"/>
      </rPr>
      <t>(</t>
    </r>
    <r>
      <rPr>
        <b/>
        <sz val="11"/>
        <color rgb="FF000000"/>
        <rFont val="돋움"/>
        <family val="3"/>
        <charset val="129"/>
      </rPr>
      <t>순접</t>
    </r>
    <r>
      <rPr>
        <b/>
        <sz val="11"/>
        <color rgb="FF000000"/>
        <rFont val="Arial"/>
        <family val="3"/>
        <charset val="129"/>
      </rPr>
      <t>)=0</t>
    </r>
    <phoneticPr fontId="2" type="noConversion"/>
  </si>
  <si>
    <r>
      <rPr>
        <b/>
        <sz val="11"/>
        <color rgb="FF000000"/>
        <rFont val="돋움"/>
        <family val="3"/>
        <charset val="129"/>
      </rPr>
      <t>관계어키워드</t>
    </r>
    <r>
      <rPr>
        <b/>
        <sz val="11"/>
        <color rgb="FF000000"/>
        <rFont val="Arial"/>
        <family val="3"/>
        <charset val="129"/>
      </rPr>
      <t>(</t>
    </r>
    <r>
      <rPr>
        <b/>
        <sz val="11"/>
        <color rgb="FF000000"/>
        <rFont val="돋움"/>
        <family val="3"/>
        <charset val="129"/>
      </rPr>
      <t>역접</t>
    </r>
    <r>
      <rPr>
        <b/>
        <sz val="11"/>
        <color rgb="FF000000"/>
        <rFont val="Arial"/>
        <family val="3"/>
        <charset val="129"/>
      </rPr>
      <t>)=1</t>
    </r>
    <phoneticPr fontId="2" type="noConversion"/>
  </si>
  <si>
    <r>
      <rPr>
        <b/>
        <sz val="11"/>
        <color rgb="FF000000"/>
        <rFont val="돋움"/>
        <family val="3"/>
        <charset val="129"/>
      </rPr>
      <t>관계어키워드</t>
    </r>
    <r>
      <rPr>
        <b/>
        <sz val="11"/>
        <color rgb="FF000000"/>
        <rFont val="Arial"/>
        <family val="3"/>
        <charset val="129"/>
      </rPr>
      <t>(</t>
    </r>
    <r>
      <rPr>
        <b/>
        <sz val="11"/>
        <color rgb="FF000000"/>
        <rFont val="돋움"/>
        <family val="3"/>
        <charset val="129"/>
      </rPr>
      <t>미들순접</t>
    </r>
    <r>
      <rPr>
        <b/>
        <sz val="11"/>
        <color rgb="FF000000"/>
        <rFont val="Arial"/>
        <family val="3"/>
        <charset val="129"/>
      </rPr>
      <t>)=2</t>
    </r>
    <phoneticPr fontId="2" type="noConversion"/>
  </si>
  <si>
    <r>
      <rPr>
        <b/>
        <sz val="11"/>
        <color rgb="FF000000"/>
        <rFont val="돋움"/>
        <family val="3"/>
        <charset val="129"/>
      </rPr>
      <t>관계어키워드</t>
    </r>
    <r>
      <rPr>
        <b/>
        <sz val="11"/>
        <color rgb="FF000000"/>
        <rFont val="Arial"/>
        <family val="3"/>
        <charset val="129"/>
      </rPr>
      <t>(</t>
    </r>
    <r>
      <rPr>
        <b/>
        <sz val="11"/>
        <color rgb="FF000000"/>
        <rFont val="돋움"/>
        <family val="3"/>
        <charset val="129"/>
      </rPr>
      <t>미들역접</t>
    </r>
    <r>
      <rPr>
        <b/>
        <sz val="11"/>
        <color rgb="FF000000"/>
        <rFont val="Arial"/>
        <family val="3"/>
        <charset val="129"/>
      </rPr>
      <t>)=3</t>
    </r>
    <phoneticPr fontId="2" type="noConversion"/>
  </si>
  <si>
    <t>중건되었다</t>
    <phoneticPr fontId="2" type="noConversion"/>
  </si>
  <si>
    <r>
      <t>A</t>
    </r>
    <r>
      <rPr>
        <sz val="11"/>
        <color rgb="FF000000"/>
        <rFont val="돋움"/>
        <family val="3"/>
        <charset val="129"/>
      </rPr>
      <t>는</t>
    </r>
    <r>
      <rPr>
        <sz val="11"/>
        <color rgb="FF000000"/>
        <rFont val="Arial"/>
        <family val="2"/>
      </rPr>
      <t>B</t>
    </r>
    <r>
      <rPr>
        <sz val="11"/>
        <color rgb="FF000000"/>
        <rFont val="돋움"/>
        <family val="3"/>
        <charset val="129"/>
      </rPr>
      <t>에의해중건되었다</t>
    </r>
    <phoneticPr fontId="2" type="noConversion"/>
  </si>
  <si>
    <t>건물</t>
    <phoneticPr fontId="2" type="noConversion"/>
  </si>
  <si>
    <t>인물</t>
    <phoneticPr fontId="2" type="noConversion"/>
  </si>
  <si>
    <r>
      <rPr>
        <sz val="11"/>
        <color rgb="FF0B0080"/>
        <rFont val="돋움"/>
        <family val="3"/>
        <charset val="129"/>
      </rPr>
      <t>확장</t>
    </r>
    <r>
      <rPr>
        <sz val="11"/>
        <color rgb="FF0B0080"/>
        <rFont val="Arial"/>
        <family val="2"/>
      </rPr>
      <t xml:space="preserve"> </t>
    </r>
    <r>
      <rPr>
        <sz val="11"/>
        <color rgb="FF0B0080"/>
        <rFont val="돋움"/>
        <family val="3"/>
        <charset val="129"/>
      </rPr>
      <t>또는</t>
    </r>
    <r>
      <rPr>
        <sz val="11"/>
        <color rgb="FF0B0080"/>
        <rFont val="Arial"/>
        <family val="2"/>
      </rPr>
      <t xml:space="preserve"> </t>
    </r>
    <r>
      <rPr>
        <sz val="11"/>
        <color rgb="FF0B0080"/>
        <rFont val="돋움"/>
        <family val="3"/>
        <charset val="129"/>
      </rPr>
      <t>다시</t>
    </r>
    <r>
      <rPr>
        <sz val="11"/>
        <color rgb="FF0B0080"/>
        <rFont val="Arial"/>
        <family val="2"/>
      </rPr>
      <t xml:space="preserve"> </t>
    </r>
    <r>
      <rPr>
        <sz val="11"/>
        <color rgb="FF0B0080"/>
        <rFont val="돋움"/>
        <family val="3"/>
        <charset val="129"/>
      </rPr>
      <t>추가</t>
    </r>
    <r>
      <rPr>
        <sz val="11"/>
        <color rgb="FF0B0080"/>
        <rFont val="Arial"/>
        <family val="2"/>
      </rPr>
      <t xml:space="preserve"> </t>
    </r>
    <r>
      <rPr>
        <sz val="11"/>
        <color rgb="FF0B0080"/>
        <rFont val="돋움"/>
        <family val="3"/>
        <charset val="129"/>
      </rPr>
      <t>건설하다</t>
    </r>
    <phoneticPr fontId="2" type="noConversion"/>
  </si>
  <si>
    <t>온라인 사료 출처 주석</t>
    <phoneticPr fontId="2" type="noConversion"/>
  </si>
  <si>
    <t>온라인 사료 출처 전거</t>
    <phoneticPr fontId="2" type="noConversion"/>
  </si>
  <si>
    <t>링크</t>
    <phoneticPr fontId="2" type="noConversion"/>
  </si>
  <si>
    <t>사료 제목</t>
    <phoneticPr fontId="2" type="noConversion"/>
  </si>
  <si>
    <t>실록 제목</t>
    <phoneticPr fontId="2" type="noConversion"/>
  </si>
  <si>
    <t>권</t>
    <phoneticPr fontId="2" type="noConversion"/>
  </si>
  <si>
    <t>날짜</t>
    <phoneticPr fontId="2" type="noConversion"/>
  </si>
  <si>
    <t xml:space="preserve"> &lt;html&gt;&lt;online style="color:purple"&gt;</t>
  </si>
  <si>
    <t>『조선왕조실록』</t>
    <phoneticPr fontId="2" type="noConversion"/>
  </si>
  <si>
    <t>&lt;sup&gt;online&lt;/sup&gt;&lt;/online&gt;&lt;/html&gt;</t>
  </si>
  <si>
    <t>운영 기관명</t>
    <phoneticPr fontId="2" type="noConversion"/>
  </si>
  <si>
    <t>온라인 참조:</t>
    <phoneticPr fontId="2" type="noConversion"/>
  </si>
  <si>
    <t>&lt;html&gt;&lt;online style="color:purple"&gt;</t>
    <phoneticPr fontId="2" type="noConversion"/>
  </si>
  <si>
    <t>기관명</t>
    <phoneticPr fontId="2" type="noConversion"/>
  </si>
  <si>
    <t>실록제목</t>
    <phoneticPr fontId="2" type="noConversion"/>
  </si>
  <si>
    <t>발행처</t>
    <phoneticPr fontId="2" type="noConversion"/>
  </si>
  <si>
    <t>{|class="wikitable sortable" style="background:white; width:100%; text-align:center;"</t>
    <phoneticPr fontId="2" type="noConversion"/>
  </si>
  <si>
    <t>웹사이트 내 특정 페이지</t>
    <phoneticPr fontId="2" type="noConversion"/>
  </si>
  <si>
    <t>카테고리</t>
    <phoneticPr fontId="2" type="noConversion"/>
  </si>
  <si>
    <t>DB 또는 웹사이트 이름</t>
    <phoneticPr fontId="2" type="noConversion"/>
  </si>
  <si>
    <t>조합</t>
    <phoneticPr fontId="2" type="noConversion"/>
  </si>
  <si>
    <t>문서명</t>
    <phoneticPr fontId="2" type="noConversion"/>
  </si>
  <si>
    <t>{|class="wikitable" style="background:white; width:100%; !style="width:5%px"|위도!!style="width:5%px"|경도!!style="width:90%px"|내용</t>
    <phoneticPr fontId="2" type="noConversion"/>
  </si>
  <si>
    <t>NameSpace</t>
  </si>
  <si>
    <t>Relation</t>
  </si>
  <si>
    <t>Inverse Relation</t>
  </si>
  <si>
    <t>Examples</t>
  </si>
  <si>
    <t>dcterms:</t>
  </si>
  <si>
    <t>A creator B</t>
  </si>
  <si>
    <t>B isCreatorOf A</t>
  </si>
  <si>
    <t>창작자(저자)로 인정받는 제작자</t>
  </si>
  <si>
    <t>도산십이곡 - 이황</t>
  </si>
  <si>
    <t>ekc:</t>
  </si>
  <si>
    <t>[s] A writer B</t>
  </si>
  <si>
    <t>B isWriterOf A</t>
  </si>
  <si>
    <t>글 쓴 사람. 비문 지은이.</t>
  </si>
  <si>
    <t>김언경 - 장흥 보림사 보조선사탑비</t>
  </si>
  <si>
    <t>[s] A calligrapher B</t>
  </si>
  <si>
    <t>B isCalligrapherOf A</t>
  </si>
  <si>
    <t>글씨 쓴 사람. 비문/편액/제액 글씨 쓴 사람.</t>
  </si>
  <si>
    <t>김원(신라) - 장흥 보림사 보조선사탑비</t>
  </si>
  <si>
    <t>[s] A ekc:inscriber B</t>
  </si>
  <si>
    <t>B isIncriberOf A</t>
  </si>
  <si>
    <t>비문 새긴이.</t>
  </si>
  <si>
    <t>A translator B</t>
  </si>
  <si>
    <t>B isTranslatorOf B</t>
  </si>
  <si>
    <t>태교신기언해 - 유희</t>
  </si>
  <si>
    <t>A annotator B</t>
  </si>
  <si>
    <t>B isAnnotatorOf A</t>
  </si>
  <si>
    <t>용비어천가 - 성삼문</t>
  </si>
  <si>
    <t>A founder B</t>
  </si>
  <si>
    <t>B isFounderOf A</t>
  </si>
  <si>
    <t>현대미술가협회 - 하인두</t>
  </si>
  <si>
    <t>A constructor B</t>
  </si>
  <si>
    <t>B isConstructorOf A</t>
  </si>
  <si>
    <t>소양강댐 - 현대건설</t>
  </si>
  <si>
    <t>A reconstructor B</t>
  </si>
  <si>
    <t>B isReconstructorOf A</t>
  </si>
  <si>
    <t>백마산성 - 강감찬</t>
  </si>
  <si>
    <t>A renovator B</t>
  </si>
  <si>
    <t>B isRenovatorOf A</t>
  </si>
  <si>
    <t>고성 유점사 - 유정</t>
  </si>
  <si>
    <t>A contributor B</t>
  </si>
  <si>
    <t>B isConstrubutorOf A</t>
  </si>
  <si>
    <t>장흥 보림사 - 신라 헌강왕</t>
  </si>
  <si>
    <t>A publisher B</t>
  </si>
  <si>
    <t>B isPublisherOf A</t>
  </si>
  <si>
    <t>어제계주윤음 - 교서관</t>
  </si>
  <si>
    <t>A rightsHolder B</t>
  </si>
  <si>
    <t>B isRightsHolderOf A</t>
  </si>
  <si>
    <t>세종대왕 표준영정 - 운보문화재단</t>
  </si>
  <si>
    <t>edm:</t>
  </si>
  <si>
    <t>A isDerivativeOf B</t>
  </si>
  <si>
    <t>삼강행실도 언해 - 삼강행실도</t>
  </si>
  <si>
    <t>A isSuccessorOf B</t>
  </si>
  <si>
    <t>속장경 - 초조대장경</t>
  </si>
  <si>
    <t>A hasOldName B</t>
  </si>
  <si>
    <t>B isOldNameOf A</t>
  </si>
  <si>
    <t>대우중공업 - 한국기계공업</t>
  </si>
  <si>
    <t>A isNamesakeOf B</t>
  </si>
  <si>
    <t>B isEponymOf A</t>
  </si>
  <si>
    <t>홍무정운 - 홍무제</t>
  </si>
  <si>
    <t>A administrates B</t>
  </si>
  <si>
    <t>B isAdministratedBy A</t>
  </si>
  <si>
    <t>가례도감 - 가례</t>
  </si>
  <si>
    <t>A participatesIn B</t>
  </si>
  <si>
    <t>B hasParticipant A</t>
  </si>
  <si>
    <t>백관 - 아헌례</t>
  </si>
  <si>
    <t>A documents B</t>
  </si>
  <si>
    <t>B isDocumentedIn A</t>
  </si>
  <si>
    <t>영조정순왕후가례도감의궤 - 가례</t>
  </si>
  <si>
    <t>A goesWith B</t>
  </si>
  <si>
    <t>외궤 - 내함</t>
  </si>
  <si>
    <t>A isUsedIn B</t>
  </si>
  <si>
    <t>근배 - 동뢰</t>
  </si>
  <si>
    <t>A isNextInSequence B</t>
  </si>
  <si>
    <t>B isPreviousInSequence A</t>
  </si>
  <si>
    <t>사건, 항목 간의 인접연속 관계. B 다음이 A인 순서임.</t>
  </si>
  <si>
    <t>납폐 - 납채</t>
  </si>
  <si>
    <t>A performed B</t>
  </si>
  <si>
    <t>B isPerformedBy A</t>
  </si>
  <si>
    <t>해당 사건을 시작부터 끝까지 주도. 그 외에는 edm:isRelatedTo.</t>
  </si>
  <si>
    <t>민족대표 33인 - 독립선언식</t>
  </si>
  <si>
    <t>A isPerformedAt B</t>
  </si>
  <si>
    <t>독립선언식 - 태화관</t>
  </si>
  <si>
    <t>A hasExhibitionAt B</t>
  </si>
  <si>
    <t>대여 전시, 소장처 외의 전시 포함.</t>
  </si>
  <si>
    <t>A happenedAt B</t>
  </si>
  <si>
    <t>명량대첩 - 명량해협</t>
  </si>
  <si>
    <t>A depicts B</t>
  </si>
  <si>
    <t>B isDepictedIn A</t>
  </si>
  <si>
    <t>고산구곡도설 - 고산구곡도</t>
  </si>
  <si>
    <t>A mentions B</t>
  </si>
  <si>
    <t>B isMentionedIn A</t>
  </si>
  <si>
    <t>언해납약증치방 - 청심원</t>
  </si>
  <si>
    <t>A references B</t>
  </si>
  <si>
    <t>B isReferencedBy A</t>
  </si>
  <si>
    <t>고산구곡도 - 고산구곡가</t>
  </si>
  <si>
    <t>A isSteleOf B</t>
  </si>
  <si>
    <t>B hasStele A</t>
  </si>
  <si>
    <t>장흥 보림사 보조선사탑비 - 체징</t>
  </si>
  <si>
    <t>A isStupaOf B</t>
  </si>
  <si>
    <t>B hasStupa A</t>
  </si>
  <si>
    <t>장흥 보림사 보조선사탑- 체징</t>
  </si>
  <si>
    <t>A isEnshrinedIn B</t>
  </si>
  <si>
    <t>B enshrines A</t>
  </si>
  <si>
    <t>제향</t>
  </si>
  <si>
    <t>이순신 - 현충사</t>
  </si>
  <si>
    <t>A currentLocation B</t>
  </si>
  <si>
    <t>B isCurrentLocationOf A</t>
  </si>
  <si>
    <t>고성 유점사 종 - 고성 보현사</t>
  </si>
  <si>
    <t>A formerLocation B</t>
  </si>
  <si>
    <t>B isFormerlocationOf A</t>
  </si>
  <si>
    <t>고성 유점사 종 - 고성 유점사</t>
  </si>
  <si>
    <t>A provenance B</t>
  </si>
  <si>
    <t>B isProvenanceOf A</t>
  </si>
  <si>
    <t>왕오천축국전 - 돈황석굴</t>
  </si>
  <si>
    <t>A hasWife B (=isHusbandOf)</t>
  </si>
  <si>
    <t>B isWifeOf A (=hasWife)</t>
  </si>
  <si>
    <t>사도세자 - 혜경궁 홍씨</t>
  </si>
  <si>
    <t>A hasConcubine B (=isHusbandOf)</t>
  </si>
  <si>
    <t>B isConcubineOf A (=hasHusband)</t>
  </si>
  <si>
    <t>A hasSon B (=isFatherOf)</t>
  </si>
  <si>
    <t>B isSonOf A (=hasFather)</t>
  </si>
  <si>
    <t>김주국 - 김광찬</t>
  </si>
  <si>
    <t>A hasSon B (=isMotherOf)</t>
  </si>
  <si>
    <t>B isSonOf A (=hasMother)</t>
  </si>
  <si>
    <t>혜경궁 홍씨 - 조선 정조</t>
  </si>
  <si>
    <t>A hasDaughter B (=isFatherOf)</t>
  </si>
  <si>
    <t>B isDaughterOf A (=hasFather)</t>
  </si>
  <si>
    <t>장흥효 - 장계향</t>
  </si>
  <si>
    <t>A hasDaughter B (=isMotherOf)</t>
  </si>
  <si>
    <t>B isDaughterOf A (=hasMother)</t>
  </si>
  <si>
    <t>A hasAdoptedHeir B</t>
  </si>
  <si>
    <t>B isAdoptedHeirOf A</t>
  </si>
  <si>
    <t>양자(가계상속 목적)</t>
  </si>
  <si>
    <t>윤이석 - 윤두서</t>
  </si>
  <si>
    <t>A hasBrother B</t>
  </si>
  <si>
    <t>조선 세종 - 효령대군</t>
  </si>
  <si>
    <t>A hasSister B</t>
  </si>
  <si>
    <t>A hasSonInLaw B (=isFatherInLawOf)</t>
  </si>
  <si>
    <t>B isSonInLawOf A (=hasFatherInLaw)</t>
  </si>
  <si>
    <t>장인-사위</t>
  </si>
  <si>
    <t>A hasSonInLaw B (=isMotherInLawOf)</t>
  </si>
  <si>
    <t>B isSonInLawOf A (=hasMotherInLaw)</t>
  </si>
  <si>
    <t>장모-사위</t>
  </si>
  <si>
    <t>A hasDaughterInLaw B (=isFatherInLawOf)</t>
  </si>
  <si>
    <t>B isDaughterInLawOf A (=hasFatherInLaw)</t>
  </si>
  <si>
    <t>시부-며느리</t>
  </si>
  <si>
    <t>A hasDaughterInLaw B (=isMotherInLawOf)</t>
  </si>
  <si>
    <t>B isDaughterInLawOf A (=hasMotherInLaw)</t>
  </si>
  <si>
    <t>시모-며느리</t>
  </si>
  <si>
    <t>A hasDescendant B</t>
  </si>
  <si>
    <t>B isDescendantOf A</t>
  </si>
  <si>
    <t>김성일 - 김주국</t>
  </si>
  <si>
    <t>A isLineageKinOf B</t>
  </si>
  <si>
    <t>A isAffinalKinOf B</t>
  </si>
  <si>
    <t>A hasDisciple B (=isMasterOf)</t>
  </si>
  <si>
    <t>B isDiscipleOf A (=hasMaster)</t>
  </si>
  <si>
    <t>이황 - 김성일</t>
  </si>
  <si>
    <t>A hasOwner B</t>
  </si>
  <si>
    <t>B isOwnerOf A</t>
  </si>
  <si>
    <t>일복 - 윤두서</t>
  </si>
  <si>
    <t>A hasSubject B</t>
  </si>
  <si>
    <t>B isSubjectOf A</t>
  </si>
  <si>
    <t>고려 우왕 - 최영</t>
  </si>
  <si>
    <t>A wasOrdainedBy B</t>
  </si>
  <si>
    <t>B wasPreceptorOf A</t>
  </si>
  <si>
    <t>수철 - 윤법</t>
  </si>
  <si>
    <t>foaf:</t>
  </si>
  <si>
    <t>A knows B</t>
  </si>
  <si>
    <t>신숙주 - 성삼문</t>
  </si>
  <si>
    <t>A isFellowOf B</t>
  </si>
  <si>
    <t>A hasPart B</t>
  </si>
  <si>
    <t>B isPartOf A</t>
  </si>
  <si>
    <t>도산십이곡 - 도산십이곡 발문</t>
  </si>
  <si>
    <t>A member B</t>
  </si>
  <si>
    <t>B isMemberOf A</t>
  </si>
  <si>
    <t>집현전 - 정인지</t>
  </si>
  <si>
    <t>owl:</t>
  </si>
  <si>
    <t>A sameAs B</t>
  </si>
  <si>
    <t>훈민정음 - 한글</t>
  </si>
  <si>
    <t>A isNear B</t>
  </si>
  <si>
    <t>금산 칠백의총 - 금산 칠백의총 기념관</t>
  </si>
  <si>
    <t>A wears B</t>
  </si>
  <si>
    <t>B isWornBy A</t>
  </si>
  <si>
    <t>궁녀 - 당의</t>
  </si>
  <si>
    <t>A type B</t>
  </si>
  <si>
    <t>특정 분류체계에 배속 시. 그 외의 성격/유형은 edm:isRelatedTo.</t>
  </si>
  <si>
    <t>세종대왕 표준영정 - 표준영정</t>
  </si>
  <si>
    <t>A isRelatedTo B</t>
  </si>
  <si>
    <t>h1</t>
  </si>
  <si>
    <t>h3</t>
  </si>
  <si>
    <t>대일청구권자금</t>
  </si>
  <si>
    <t>against_japan.png</t>
  </si>
  <si>
    <t>농업기계 관련</t>
  </si>
  <si>
    <t>agricultural_machine.png</t>
  </si>
  <si>
    <t>항일결사 관련</t>
  </si>
  <si>
    <t>anti-japan.png</t>
  </si>
  <si>
    <t>지부복궐상소</t>
  </si>
  <si>
    <t>appeal.png</t>
  </si>
  <si>
    <t>미술관</t>
  </si>
  <si>
    <t>art_gallery.png</t>
  </si>
  <si>
    <t>작가</t>
  </si>
  <si>
    <t>artist.png</t>
  </si>
  <si>
    <t>화가 단체</t>
  </si>
  <si>
    <t>artist_group.png</t>
  </si>
  <si>
    <t>아소카왕</t>
  </si>
  <si>
    <t>ashoka_king.png</t>
  </si>
  <si>
    <t>자동차 산업 관련 기업</t>
  </si>
  <si>
    <t>auto_industry.png</t>
  </si>
  <si>
    <t>반구대암각화 관련</t>
  </si>
  <si>
    <t>bangudae.png</t>
  </si>
  <si>
    <t>보사공신</t>
  </si>
  <si>
    <t>bosa.png</t>
  </si>
  <si>
    <t>다리</t>
  </si>
  <si>
    <t>bridge.png</t>
  </si>
  <si>
    <t>기업</t>
  </si>
  <si>
    <t>building.png</t>
  </si>
  <si>
    <t>분무공신</t>
  </si>
  <si>
    <t>bunmu.png</t>
  </si>
  <si>
    <t>약재,한의학</t>
  </si>
  <si>
    <t>chinese_medicine.png</t>
  </si>
  <si>
    <t>중국 승려</t>
  </si>
  <si>
    <t>chinese_monk.png</t>
  </si>
  <si>
    <t>초상</t>
  </si>
  <si>
    <t>chosang_portrait.png</t>
  </si>
  <si>
    <t>탄광</t>
  </si>
  <si>
    <t>colliery.png</t>
  </si>
  <si>
    <t>대한제국 왕비 면복 중년</t>
  </si>
  <si>
    <t>daihan_queen_ceremony_mid.png</t>
  </si>
  <si>
    <t>댐</t>
  </si>
  <si>
    <t>dam.png</t>
  </si>
  <si>
    <t>원양어업</t>
  </si>
  <si>
    <t>deep-sea_fishery.png</t>
  </si>
  <si>
    <t>을사조약</t>
  </si>
  <si>
    <t>eulsa_treaty.png</t>
  </si>
  <si>
    <t>고속도로</t>
  </si>
  <si>
    <t>expressway.png</t>
  </si>
  <si>
    <t>공장</t>
  </si>
  <si>
    <t>factory.png</t>
  </si>
  <si>
    <t>성</t>
  </si>
  <si>
    <t>fortress.png</t>
  </si>
  <si>
    <t>성전투</t>
  </si>
  <si>
    <t>fortress_battle.png</t>
  </si>
  <si>
    <t>공신도상</t>
  </si>
  <si>
    <t>gongsin_portrait.png</t>
  </si>
  <si>
    <t>고려청자</t>
  </si>
  <si>
    <t>goryeo_celadon.png</t>
  </si>
  <si>
    <t>고려청자요지</t>
  </si>
  <si>
    <t>goryeo_celadon_kiln_site.png</t>
  </si>
  <si>
    <t>고려 무신</t>
  </si>
  <si>
    <t>goryeo_general.png</t>
  </si>
  <si>
    <t>고려 왕</t>
  </si>
  <si>
    <t>goryeo_king.png</t>
  </si>
  <si>
    <t>고려 문신</t>
  </si>
  <si>
    <t>goryeo_official.png</t>
  </si>
  <si>
    <t>고려 무역선-벽란도</t>
  </si>
  <si>
    <t>goryeo_trade_ship.png</t>
  </si>
  <si>
    <t>정부사업</t>
  </si>
  <si>
    <t>government_business.png</t>
  </si>
  <si>
    <t>관청</t>
  </si>
  <si>
    <t>government_office.png</t>
  </si>
  <si>
    <t>굴뗏목양식</t>
  </si>
  <si>
    <t>gulttenmok.png</t>
  </si>
  <si>
    <t>세종대왕_표준영정</t>
  </si>
  <si>
    <t>hangeul_001.png</t>
  </si>
  <si>
    <t>훈민정음_해례본</t>
  </si>
  <si>
    <t>hangeul_002.png</t>
  </si>
  <si>
    <t>동국정운</t>
  </si>
  <si>
    <t>hangeul_003.png</t>
  </si>
  <si>
    <t>홍무정운역훈</t>
  </si>
  <si>
    <t>hangeul_004.png</t>
  </si>
  <si>
    <t>용비어천가</t>
  </si>
  <si>
    <t>hangeul_005.png</t>
  </si>
  <si>
    <t>월인천강지곡</t>
  </si>
  <si>
    <t>hangeul_006.png</t>
  </si>
  <si>
    <t>월인석보</t>
  </si>
  <si>
    <t>hangeul_007.png</t>
  </si>
  <si>
    <t>수능엄경</t>
  </si>
  <si>
    <t>hangeul_008.png</t>
  </si>
  <si>
    <t>대불정수능엄경</t>
  </si>
  <si>
    <t>hangeul_009.png</t>
  </si>
  <si>
    <t>대방광원각수다라요의경_언해</t>
  </si>
  <si>
    <t>hangeul_010.png</t>
  </si>
  <si>
    <t>평창_상원사_중창권선문</t>
  </si>
  <si>
    <t>hangeul_011.png</t>
  </si>
  <si>
    <t>훈몽자회</t>
  </si>
  <si>
    <t>hangeul_012.png</t>
  </si>
  <si>
    <t>화동정음통석운고</t>
  </si>
  <si>
    <t>hangeul_013.png</t>
  </si>
  <si>
    <t>훈민정음도해</t>
  </si>
  <si>
    <t>hangeul_014.png</t>
  </si>
  <si>
    <t>언문지</t>
  </si>
  <si>
    <t>hangeul_015.png</t>
  </si>
  <si>
    <t>삼강행실도_언해</t>
  </si>
  <si>
    <t>hangeul_016.png</t>
  </si>
  <si>
    <t>속삼강행실도</t>
    <phoneticPr fontId="2" type="noConversion"/>
  </si>
  <si>
    <t>hangeul_017.png</t>
  </si>
  <si>
    <t>이륜행실도</t>
  </si>
  <si>
    <t>hangeul_018.png</t>
  </si>
  <si>
    <t>오륜행실도</t>
  </si>
  <si>
    <t>hangeul_019.png</t>
  </si>
  <si>
    <t>행실도십곡병풍</t>
  </si>
  <si>
    <t>hangeul_020.png</t>
  </si>
  <si>
    <t>불설대보부모은중경_언해</t>
  </si>
  <si>
    <t>hangeul_021.png</t>
  </si>
  <si>
    <t>천자문(장서각본)</t>
    <phoneticPr fontId="2" type="noConversion"/>
  </si>
  <si>
    <t>hangeul_022.png</t>
  </si>
  <si>
    <t>분류두공부시</t>
    <phoneticPr fontId="2" type="noConversion"/>
  </si>
  <si>
    <t>hangeul_023.png</t>
  </si>
  <si>
    <t>어제자성편언해</t>
  </si>
  <si>
    <t>hangeul_024.png</t>
  </si>
  <si>
    <t>어제계주윤음</t>
  </si>
  <si>
    <t>hangeul_025.png</t>
  </si>
  <si>
    <t>어제경민음</t>
  </si>
  <si>
    <t>hangeul_026.png</t>
  </si>
  <si>
    <t>가체신금사목</t>
  </si>
  <si>
    <t>hangeul_027.png</t>
  </si>
  <si>
    <t>언해두창집요</t>
  </si>
  <si>
    <t>hangeul_028.png</t>
  </si>
  <si>
    <t>언해태산집요</t>
  </si>
  <si>
    <t>hangeul_029.png</t>
  </si>
  <si>
    <t>태교신기언해</t>
  </si>
  <si>
    <t>hangeul_030.png</t>
  </si>
  <si>
    <t>임산예지법</t>
  </si>
  <si>
    <t>hangeul_031.png</t>
  </si>
  <si>
    <t>동의보감내경편언해</t>
  </si>
  <si>
    <t>hangeul_032.png</t>
  </si>
  <si>
    <t>구급간이방</t>
    <phoneticPr fontId="2" type="noConversion"/>
  </si>
  <si>
    <t>hangeul_033.png</t>
  </si>
  <si>
    <t>언해납약증치방</t>
  </si>
  <si>
    <t>hangeul_034.png</t>
  </si>
  <si>
    <t>신간구황촬요</t>
  </si>
  <si>
    <t>hangeul_035.png</t>
  </si>
  <si>
    <t>자휼전칙</t>
  </si>
  <si>
    <t>hangeul_036.png</t>
  </si>
  <si>
    <t>선조_국문_유서</t>
  </si>
  <si>
    <t>hangeul_037.png</t>
  </si>
  <si>
    <t>어제_유함경남북관대소민인등윤음</t>
  </si>
  <si>
    <t>hangeul_038.png</t>
  </si>
  <si>
    <t>유중외대소민인등척사윤음</t>
    <phoneticPr fontId="2" type="noConversion"/>
  </si>
  <si>
    <t>hangeul_039.png</t>
  </si>
  <si>
    <t>어제_유대소신료급중외민인척사윤음</t>
  </si>
  <si>
    <t>hangeul_040.png</t>
  </si>
  <si>
    <t>백동화_무효에_관한_고시</t>
  </si>
  <si>
    <t>hangeul_041.png</t>
  </si>
  <si>
    <t>화포식언해</t>
  </si>
  <si>
    <t>hangeul_042.png</t>
  </si>
  <si>
    <t>신전자초방</t>
  </si>
  <si>
    <t>hangeul_043.png</t>
  </si>
  <si>
    <t>병학지남</t>
  </si>
  <si>
    <t>hangeul_044.png</t>
  </si>
  <si>
    <t>신간증보삼략직해</t>
  </si>
  <si>
    <t>hangeul_045.png</t>
  </si>
  <si>
    <t>무예도보통지언해</t>
  </si>
  <si>
    <t>hangeul_046.png</t>
  </si>
  <si>
    <t>증수무원록언해</t>
  </si>
  <si>
    <t>hangeul_047.png</t>
  </si>
  <si>
    <t>마경초집언해</t>
  </si>
  <si>
    <t>hangeul_048.png</t>
  </si>
  <si>
    <t>산성일기</t>
  </si>
  <si>
    <t>hangeul_049.png</t>
  </si>
  <si>
    <t>을병연행록</t>
  </si>
  <si>
    <t>hangeul_050.png</t>
  </si>
  <si>
    <t>무오연행록</t>
  </si>
  <si>
    <t>hangeul_051.png</t>
  </si>
  <si>
    <t>권노실_소지</t>
  </si>
  <si>
    <t>hangeul_052.png</t>
  </si>
  <si>
    <t>윤진사댁_전답매매명문과_위임장</t>
  </si>
  <si>
    <t>hangeul_053.png</t>
  </si>
  <si>
    <t>구백화_전답매매명문</t>
  </si>
  <si>
    <t>hangeul_054.png</t>
  </si>
  <si>
    <t>양후성_전답매매명문</t>
  </si>
  <si>
    <t>hangeul_055.png</t>
  </si>
  <si>
    <t>유진사댁_전답매매명문</t>
  </si>
  <si>
    <t>hangeul_056.png</t>
  </si>
  <si>
    <t>윤인미_배지</t>
  </si>
  <si>
    <t>hangeul_057.png</t>
  </si>
  <si>
    <t>이사원_등_고목</t>
  </si>
  <si>
    <t>hangeul_058.png</t>
  </si>
  <si>
    <t>도민_고목</t>
  </si>
  <si>
    <t>hangeul_059.png</t>
  </si>
  <si>
    <t>김학신_고목</t>
  </si>
  <si>
    <t>hangeul_060.png</t>
  </si>
  <si>
    <t>이병관_수표</t>
  </si>
  <si>
    <t>hangeul_061.png</t>
  </si>
  <si>
    <t>추수기</t>
  </si>
  <si>
    <t>hangeul_062.png</t>
  </si>
  <si>
    <t>세금_납부_자문</t>
  </si>
  <si>
    <t>hangeul_063.png</t>
  </si>
  <si>
    <t>양문탑동표석</t>
  </si>
  <si>
    <t>hangeul_064.png</t>
  </si>
  <si>
    <t>혜경궁_읍혈록</t>
  </si>
  <si>
    <t>hangeul_065.png</t>
  </si>
  <si>
    <t>한산이씨_고행록</t>
  </si>
  <si>
    <t>hangeul_066.png</t>
  </si>
  <si>
    <t>풍양조씨_자기록</t>
  </si>
  <si>
    <t>hangeul_067.png</t>
  </si>
  <si>
    <t>음식디미방</t>
  </si>
  <si>
    <t>hangeul_068.png</t>
  </si>
  <si>
    <t>규합총서</t>
  </si>
  <si>
    <t>hangeul_069.png</t>
  </si>
  <si>
    <t>주식시의</t>
  </si>
  <si>
    <t>hangeul_070.png</t>
  </si>
  <si>
    <t>호산춘주_제조법</t>
  </si>
  <si>
    <t>hangeul_071.png</t>
  </si>
  <si>
    <t>언문후생록</t>
  </si>
  <si>
    <t>hangeul_072.png</t>
  </si>
  <si>
    <t>풍산류씨_세계</t>
  </si>
  <si>
    <t>hangeul_073.png</t>
  </si>
  <si>
    <t>기일록(전주이씨_서곡후손가)</t>
  </si>
  <si>
    <t>hangeul_074.png</t>
  </si>
  <si>
    <t>기일록(경주김씨_직각종택)</t>
  </si>
  <si>
    <t>hangeul_075.png</t>
  </si>
  <si>
    <t>의복_목록</t>
  </si>
  <si>
    <t>hangeul_076.png</t>
  </si>
  <si>
    <t>염습제구_목록</t>
  </si>
  <si>
    <t>hangeul_077.png</t>
  </si>
  <si>
    <t>제기치부</t>
  </si>
  <si>
    <t>hangeul_078.png</t>
  </si>
  <si>
    <t>묘법연화경_언해</t>
  </si>
  <si>
    <t>hangeul_079.png</t>
  </si>
  <si>
    <t>명성대비전유</t>
  </si>
  <si>
    <t>hangeul_080.png</t>
  </si>
  <si>
    <t>hangeul_081.png</t>
  </si>
  <si>
    <t>hangeul_082.png</t>
  </si>
  <si>
    <t>초계정씨_단자</t>
  </si>
  <si>
    <t>hangeul_083.png</t>
  </si>
  <si>
    <t>광산김씨_상언</t>
  </si>
  <si>
    <t>hangeul_084.png</t>
  </si>
  <si>
    <t>정씨부인_원정</t>
  </si>
  <si>
    <t>hangeul_085.png</t>
  </si>
  <si>
    <t>김씨부인_원정</t>
  </si>
  <si>
    <t>hangeul_086.png</t>
  </si>
  <si>
    <t>윤씨부인_단자</t>
  </si>
  <si>
    <t>hangeul_087.png</t>
  </si>
  <si>
    <t>이씨부인_분재문기</t>
  </si>
  <si>
    <t>hangeul_088.png</t>
  </si>
  <si>
    <t>유정린_분재_편지</t>
  </si>
  <si>
    <t>hangeul_089.png</t>
  </si>
  <si>
    <t>송시열_분재_편지</t>
  </si>
  <si>
    <t>hangeul_090.png</t>
  </si>
  <si>
    <t>여사서</t>
  </si>
  <si>
    <t>hangeul_091.png</t>
  </si>
  <si>
    <t>어제내훈</t>
  </si>
  <si>
    <t>hangeul_092.png</t>
  </si>
  <si>
    <t>곤범</t>
  </si>
  <si>
    <t>hangeul_093.png</t>
  </si>
  <si>
    <t>열성후비지문</t>
  </si>
  <si>
    <t>hangeul_094.png</t>
  </si>
  <si>
    <t>선보집략언해</t>
  </si>
  <si>
    <t>hangeul_095.png</t>
  </si>
  <si>
    <t>학봉_행장_언해</t>
  </si>
  <si>
    <t>hangeul_096.png</t>
  </si>
  <si>
    <t>여자초학</t>
  </si>
  <si>
    <t>hangeul_097.png</t>
  </si>
  <si>
    <t>우암계녀서</t>
  </si>
  <si>
    <t>hangeul_098.png</t>
  </si>
  <si>
    <t>연행만록</t>
  </si>
  <si>
    <t>hangeul_099.png</t>
  </si>
  <si>
    <t>선원전_은제기_목록</t>
  </si>
  <si>
    <t>hangeul_100.png</t>
  </si>
  <si>
    <t>자경전_진작정례_의궤_언해</t>
  </si>
  <si>
    <t>hangeul_101.png</t>
  </si>
  <si>
    <t>정미가례시일기</t>
  </si>
  <si>
    <t>hangeul_102.png</t>
  </si>
  <si>
    <t>간택단자</t>
  </si>
  <si>
    <t>hangeul_103.png</t>
  </si>
  <si>
    <t>왕세자빈_의대_발기</t>
  </si>
  <si>
    <t>hangeul_104.png</t>
  </si>
  <si>
    <t>가례_의대_발기</t>
  </si>
  <si>
    <t>hangeul_105.png</t>
  </si>
  <si>
    <t>각색_인문보_발기</t>
  </si>
  <si>
    <t>hangeul_106.png</t>
  </si>
  <si>
    <t>왕세자_관례_상차림_발기</t>
  </si>
  <si>
    <t>hangeul_107.png</t>
  </si>
  <si>
    <t>왕세자_관례_상격_발기</t>
  </si>
  <si>
    <t>hangeul_108.png</t>
  </si>
  <si>
    <t>왕세자_흉배_패물_발기</t>
  </si>
  <si>
    <t>hangeul_109.png</t>
  </si>
  <si>
    <t>왕세자_가례_차비관_발기</t>
  </si>
  <si>
    <t>hangeul_110.png</t>
  </si>
  <si>
    <t>왕실_의복_반사도</t>
  </si>
  <si>
    <t>hangeul_111.png</t>
  </si>
  <si>
    <t>왕실_분뇨도</t>
  </si>
  <si>
    <t>hangeul_112.png</t>
  </si>
  <si>
    <t>책황귀비홀기</t>
  </si>
  <si>
    <t>hangeul_113.png</t>
  </si>
  <si>
    <t>외진연시_무동_각_정재_무도_홀기</t>
  </si>
  <si>
    <t>hangeul_114.png</t>
  </si>
  <si>
    <t>명성황후_상존호옥책문</t>
  </si>
  <si>
    <t>hangeul_115.png</t>
  </si>
  <si>
    <t>어제악장</t>
  </si>
  <si>
    <t>hangeul_116.png</t>
  </si>
  <si>
    <t>소훈이씨제문</t>
  </si>
  <si>
    <t>hangeul_117.png</t>
  </si>
  <si>
    <t>유빈박씨애책문</t>
  </si>
  <si>
    <t>hangeul_118.png</t>
  </si>
  <si>
    <t>가례언해</t>
  </si>
  <si>
    <t>hangeul_119.png</t>
  </si>
  <si>
    <t>상례초언해</t>
  </si>
  <si>
    <t>hangeul_120.png</t>
  </si>
  <si>
    <t>hangeul_121.png</t>
  </si>
  <si>
    <t>악장가사</t>
  </si>
  <si>
    <t>hangeul_122.png</t>
  </si>
  <si>
    <t>도산십이곡</t>
  </si>
  <si>
    <t>hangeul_123.png</t>
  </si>
  <si>
    <t>고산구곡도</t>
  </si>
  <si>
    <t>hangeul_124.png</t>
  </si>
  <si>
    <t>송강가사(장서각본)</t>
    <phoneticPr fontId="2" type="noConversion"/>
  </si>
  <si>
    <t>hangeul_125.png</t>
  </si>
  <si>
    <t>고산유고</t>
  </si>
  <si>
    <t>hangeul_126.png</t>
  </si>
  <si>
    <t>청구영언</t>
  </si>
  <si>
    <t>hangeul_127.png</t>
  </si>
  <si>
    <t>학석집</t>
  </si>
  <si>
    <t>hangeul_128.png</t>
  </si>
  <si>
    <t>기각한필</t>
  </si>
  <si>
    <t>hangeul_129.png</t>
  </si>
  <si>
    <t>가사집</t>
  </si>
  <si>
    <t>hangeul_130.png</t>
  </si>
  <si>
    <t>고문진보언해</t>
  </si>
  <si>
    <t>hangeul_131.png</t>
  </si>
  <si>
    <t>완월회맹연</t>
  </si>
  <si>
    <t>hangeul_132.png</t>
  </si>
  <si>
    <t>문장풍류삼대록</t>
  </si>
  <si>
    <t>hangeul_133.png</t>
  </si>
  <si>
    <t>규방미담</t>
  </si>
  <si>
    <t>hangeul_134.png</t>
  </si>
  <si>
    <t>태원지</t>
  </si>
  <si>
    <t>hangeul_135.png</t>
  </si>
  <si>
    <t>청백운</t>
  </si>
  <si>
    <t>hangeul_136.png</t>
  </si>
  <si>
    <t>징세비태록</t>
  </si>
  <si>
    <t>hangeul_137.png</t>
  </si>
  <si>
    <t>형세언</t>
  </si>
  <si>
    <t>hangeul_138.png</t>
  </si>
  <si>
    <t>홍루몽</t>
  </si>
  <si>
    <t>hangeul_139.png</t>
  </si>
  <si>
    <t>무목왕정충록</t>
  </si>
  <si>
    <t>hangeul_140.png</t>
  </si>
  <si>
    <t>학봉_김성일이_아내_안동권씨에게_보낸_편지</t>
  </si>
  <si>
    <t>hangeul_141.png</t>
  </si>
  <si>
    <t>김주국의_편지</t>
  </si>
  <si>
    <t>hangeul_142.png</t>
  </si>
  <si>
    <t>김광찬과_김주국의_편지</t>
  </si>
  <si>
    <t>hangeul_143.png</t>
  </si>
  <si>
    <t>어머니_신천강씨가_딸_순천김씨에게_보낸_한글편지</t>
  </si>
  <si>
    <t>hangeul_144.png</t>
  </si>
  <si>
    <t>아내가_죽은_남편_이응태에게_보낸_편지</t>
  </si>
  <si>
    <t>hangeul_145.png</t>
  </si>
  <si>
    <t>효종이_숙명공주에게_보낸_한글편지</t>
  </si>
  <si>
    <t>hangeul_146.png</t>
  </si>
  <si>
    <t>현종이_숙명공주에게_보낸_한글편지</t>
  </si>
  <si>
    <t>hangeul_147.png</t>
  </si>
  <si>
    <t>정조가_큰외숙모_여흥민씨에게_보낸_한글편지</t>
  </si>
  <si>
    <t>hangeul_148.png</t>
  </si>
  <si>
    <t>이옥이_아들과_서모에게_보낸_편지</t>
  </si>
  <si>
    <t>hangeul_149.png</t>
  </si>
  <si>
    <t>안극이_아들_안정복과_며느리에게_보낸_한글편지_1</t>
  </si>
  <si>
    <t>hangeul_150.png</t>
  </si>
  <si>
    <t>안극이_아들_안정복과_며느리에게_보낸_한글편지_2</t>
  </si>
  <si>
    <t>hangeul_151.png</t>
  </si>
  <si>
    <t>어머니_동래정씨가_아들_윤극배에게_보낸_편지</t>
  </si>
  <si>
    <t>hangeul_152.png</t>
  </si>
  <si>
    <t>정기상에게_보내는_어머니의_편지</t>
  </si>
  <si>
    <t>hangeul_153.png</t>
  </si>
  <si>
    <t>할아버지가_손자내외에게_보내는_한글편지</t>
  </si>
  <si>
    <t>hangeul_154.png</t>
  </si>
  <si>
    <t>순명효황후_한글편지</t>
  </si>
  <si>
    <t>hangeul_155.png</t>
  </si>
  <si>
    <t>호성공신</t>
  </si>
  <si>
    <t>hoseong.png</t>
  </si>
  <si>
    <t>화랑도</t>
  </si>
  <si>
    <t>hwarangdo.png</t>
  </si>
  <si>
    <t>임경업</t>
  </si>
  <si>
    <t>ImGyeong-eop.png</t>
  </si>
  <si>
    <t>독립투사</t>
  </si>
  <si>
    <t>independence_fighter.png</t>
  </si>
  <si>
    <t>인도 승려-혜초</t>
  </si>
  <si>
    <t>india_monk.png</t>
  </si>
  <si>
    <t>공업단지</t>
  </si>
  <si>
    <t>industrial_complex.png</t>
  </si>
  <si>
    <t>적개공신</t>
  </si>
  <si>
    <t>jeokgae.png</t>
  </si>
  <si>
    <t>정자</t>
  </si>
  <si>
    <t>jeongja.png</t>
  </si>
  <si>
    <t>정사공신</t>
  </si>
  <si>
    <t>jeongsa.png</t>
  </si>
  <si>
    <t>진무공신</t>
  </si>
  <si>
    <t>jinmu.png</t>
  </si>
  <si>
    <t>조선 여성 중인 중년</t>
  </si>
  <si>
    <t>joseon_female_jungin_mid.png</t>
  </si>
  <si>
    <t>조선 여성 중인 노년</t>
  </si>
  <si>
    <t>joseon_female_jungin_old.png</t>
  </si>
  <si>
    <t>조선 여성 중인 초년</t>
  </si>
  <si>
    <t>joseon_female_jungin_young.png</t>
  </si>
  <si>
    <t>조선 여성 중년 기타</t>
  </si>
  <si>
    <t>joseon_female_mid_etc.png</t>
  </si>
  <si>
    <t>조선 여성 노비 중년</t>
  </si>
  <si>
    <t>joseon_female_slave_mid.png</t>
  </si>
  <si>
    <t>조선 여성 노비 노년</t>
  </si>
  <si>
    <t>joseon_female_slave_old.png</t>
  </si>
  <si>
    <t>조선 여성 노비 초년</t>
  </si>
  <si>
    <t>joseon_female_slave_young.png</t>
  </si>
  <si>
    <t>조선 여성 양반 중년</t>
  </si>
  <si>
    <t>joseon_female_yangban_mid.png</t>
  </si>
  <si>
    <t>조선 여성 양반 노년</t>
  </si>
  <si>
    <t>joseon_female_yangban_old.png</t>
  </si>
  <si>
    <t>조선 여성 양반 초년</t>
  </si>
  <si>
    <t>joseon_female_yangban_young.png</t>
  </si>
  <si>
    <t>조선 무신</t>
  </si>
  <si>
    <t>joseon_general.png</t>
  </si>
  <si>
    <t>조선 장군 중년</t>
  </si>
  <si>
    <t>joseon_general_mid.png</t>
  </si>
  <si>
    <t>조선 장군 노년</t>
  </si>
  <si>
    <t>joseon_general_old.png</t>
  </si>
  <si>
    <t>조선 중인 중년1</t>
  </si>
  <si>
    <t>joseon_jungin_mid1.png</t>
  </si>
  <si>
    <t>조선 중인 중년2</t>
  </si>
  <si>
    <t>joseon_jungin_mid2.png</t>
  </si>
  <si>
    <t>조선 중인 노년</t>
  </si>
  <si>
    <t>joseon_jungin_old.png</t>
  </si>
  <si>
    <t>조선 중인 초년</t>
  </si>
  <si>
    <t>joseon_jungin_young.png</t>
  </si>
  <si>
    <t>조선 왕 면복 중년</t>
  </si>
  <si>
    <t>joseon_king_ceremony_mid.png</t>
  </si>
  <si>
    <t>조선 왕 면복 초년</t>
  </si>
  <si>
    <t>joseon_king_ceremony_young.png</t>
  </si>
  <si>
    <t>조선 왕 중년</t>
  </si>
  <si>
    <t>joseon_king_mid.png</t>
  </si>
  <si>
    <t>조선 왕 노년</t>
  </si>
  <si>
    <t>joseon_king_old.png</t>
  </si>
  <si>
    <t>조선 왕 초년</t>
  </si>
  <si>
    <t>joseon_king_young.png</t>
  </si>
  <si>
    <t>조선 중년 기타</t>
  </si>
  <si>
    <t>joseon_mid_etc1.png</t>
  </si>
  <si>
    <t>조선 무관 중년</t>
  </si>
  <si>
    <t>joseon_mugwan_mid.png</t>
  </si>
  <si>
    <t>조선 무관 노년</t>
  </si>
  <si>
    <t>joseon_mugwan_old.png</t>
  </si>
  <si>
    <t>조선 무관 초년</t>
  </si>
  <si>
    <t>joseon_mugwan_young.png</t>
  </si>
  <si>
    <t>조선 문관 중년</t>
  </si>
  <si>
    <t>joseon_mungwan_mid.png</t>
  </si>
  <si>
    <t>조선 문관 노년</t>
  </si>
  <si>
    <t>joseon_mungwan_old.png</t>
  </si>
  <si>
    <t>조선 문관 초년</t>
  </si>
  <si>
    <t>joseon_mungwan_young.png</t>
  </si>
  <si>
    <t>조선 왕자 중년</t>
  </si>
  <si>
    <t>joseon_prince_mid.png</t>
  </si>
  <si>
    <t>조선 왕자 노년</t>
  </si>
  <si>
    <t>joseon_prince_old.png</t>
  </si>
  <si>
    <t>조선 왕자 초년</t>
  </si>
  <si>
    <t>joseon_prince_young.png</t>
  </si>
  <si>
    <t>조선 왕녀 초년</t>
  </si>
  <si>
    <t>joseon_princess_young.png</t>
  </si>
  <si>
    <t>조선 왕비 면복 중년</t>
  </si>
  <si>
    <t>joseon_queen_ceremony_mid.png</t>
  </si>
  <si>
    <t>조선 왕비 중년1</t>
  </si>
  <si>
    <t>joseon_queen_mid1.png</t>
  </si>
  <si>
    <t>조선 왕비 중년2</t>
  </si>
  <si>
    <t>joseon_queen_mid2.png</t>
  </si>
  <si>
    <t>조선 왕비 노년</t>
  </si>
  <si>
    <t>joseon_queen_old.png</t>
  </si>
  <si>
    <t>조선 노비 중년</t>
  </si>
  <si>
    <t>joseon_slave_mid.png</t>
  </si>
  <si>
    <t>조선 노비 노년</t>
  </si>
  <si>
    <t>joseon_slave_old.png</t>
  </si>
  <si>
    <t>조선 노비 초년</t>
  </si>
  <si>
    <t>joseon_slave_young.png</t>
  </si>
  <si>
    <t>의병</t>
    <phoneticPr fontId="2" type="noConversion"/>
  </si>
  <si>
    <t>joseon_uibyeong.png</t>
  </si>
  <si>
    <t>무기</t>
  </si>
  <si>
    <t>joseon_weapon.png</t>
  </si>
  <si>
    <t>조선 양반 중년</t>
  </si>
  <si>
    <t>joseon_yangban_mid.png</t>
  </si>
  <si>
    <t>조선 양반 노년</t>
  </si>
  <si>
    <t>joseon_yangban_old.png</t>
  </si>
  <si>
    <t>조선 양반 초년</t>
  </si>
  <si>
    <t>joseon_yangban_young.png</t>
  </si>
  <si>
    <t>강동6주</t>
  </si>
  <si>
    <t>kangdong6.png</t>
  </si>
  <si>
    <t>어진</t>
  </si>
  <si>
    <t>king_portrait.png</t>
  </si>
  <si>
    <t>육지전투</t>
  </si>
  <si>
    <t>land_battle.png</t>
  </si>
  <si>
    <t>이승훈</t>
  </si>
  <si>
    <t>LeeSeunghun.png</t>
  </si>
  <si>
    <t>도서관</t>
  </si>
  <si>
    <t>library1.png</t>
  </si>
  <si>
    <t>마하보리 대탑</t>
  </si>
  <si>
    <t>mahabori.png</t>
  </si>
  <si>
    <t>금속활자</t>
  </si>
  <si>
    <t>metal_type.png</t>
  </si>
  <si>
    <t>민족기록화 관련 기사</t>
  </si>
  <si>
    <t>minjok_article.png</t>
  </si>
  <si>
    <t>전시회</t>
  </si>
  <si>
    <t>minjok_exhibition.png</t>
  </si>
  <si>
    <t>민족기록화 소장처 및 대여기관</t>
  </si>
  <si>
    <t>minjok_institution.png</t>
  </si>
  <si>
    <t>승려 전신상</t>
  </si>
  <si>
    <t>monk.png</t>
  </si>
  <si>
    <t>진영</t>
  </si>
  <si>
    <t>monk_portrait.png</t>
  </si>
  <si>
    <t>승려 좌상</t>
  </si>
  <si>
    <t>monk1.png</t>
  </si>
  <si>
    <t>동자승</t>
  </si>
  <si>
    <t>monk2.png</t>
  </si>
  <si>
    <t>승려</t>
  </si>
  <si>
    <t>monk3.png</t>
  </si>
  <si>
    <t>산</t>
  </si>
  <si>
    <t>mountain.png</t>
  </si>
  <si>
    <t>산성</t>
  </si>
  <si>
    <t>mountain_fortress.png</t>
  </si>
  <si>
    <t>산성전투</t>
  </si>
  <si>
    <t>mountain_fortress_battle.png</t>
  </si>
  <si>
    <t>박물관</t>
  </si>
  <si>
    <t>museum1.png</t>
  </si>
  <si>
    <t>나루터</t>
  </si>
  <si>
    <t>naruteo.png</t>
  </si>
  <si>
    <t>수군통제사 관련</t>
  </si>
  <si>
    <t>naval_forces.png</t>
  </si>
  <si>
    <t>원자력발전소</t>
  </si>
  <si>
    <t>nuclear_power_plant.png</t>
  </si>
  <si>
    <t>누각</t>
  </si>
  <si>
    <t>nugak.png</t>
  </si>
  <si>
    <t>관리집단</t>
  </si>
  <si>
    <t>official_group.png</t>
  </si>
  <si>
    <t>고서</t>
  </si>
  <si>
    <t>old_book.png</t>
  </si>
  <si>
    <t>고문서</t>
  </si>
  <si>
    <t>old_paper.png</t>
  </si>
  <si>
    <t>단층궁궐</t>
  </si>
  <si>
    <t>palace1.png</t>
  </si>
  <si>
    <t>복층궁궐</t>
  </si>
  <si>
    <t>palace2.png</t>
  </si>
  <si>
    <t>만민공동회</t>
  </si>
  <si>
    <t>peoples_assembly.png</t>
  </si>
  <si>
    <t>평야</t>
  </si>
  <si>
    <t>plain.png</t>
  </si>
  <si>
    <t>정쟁</t>
    <phoneticPr fontId="2" type="noConversion"/>
  </si>
  <si>
    <t>political_battle.png</t>
  </si>
  <si>
    <t>항구</t>
  </si>
  <si>
    <t>port.png</t>
  </si>
  <si>
    <t>청 무관 중년</t>
  </si>
  <si>
    <t>qing_mugwan_mid.png</t>
  </si>
  <si>
    <t>청 문관 중년</t>
  </si>
  <si>
    <t>qing_mungwan_mid.png</t>
  </si>
  <si>
    <t>강전투</t>
  </si>
  <si>
    <t>river_battle.png</t>
  </si>
  <si>
    <t>왕릉</t>
  </si>
  <si>
    <t>royal_tomb.png</t>
  </si>
  <si>
    <t>새마을운동 관련</t>
  </si>
  <si>
    <t>Saemaeul.png</t>
  </si>
  <si>
    <t>일제강점기 학교</t>
  </si>
  <si>
    <t>school.png</t>
  </si>
  <si>
    <t>과학연구기관</t>
  </si>
  <si>
    <t>scientific_institution.png</t>
  </si>
  <si>
    <t>해상전투</t>
  </si>
  <si>
    <t>sea_battle.png</t>
  </si>
  <si>
    <t>사당1</t>
    <phoneticPr fontId="2" type="noConversion"/>
  </si>
  <si>
    <t>shrine1.png</t>
  </si>
  <si>
    <t>사당2</t>
    <phoneticPr fontId="2" type="noConversion"/>
  </si>
  <si>
    <t>shrine2.png</t>
  </si>
  <si>
    <t>현판</t>
  </si>
  <si>
    <t>signboard.png</t>
  </si>
  <si>
    <t>신라 왕</t>
  </si>
  <si>
    <t>silla_king.png</t>
  </si>
  <si>
    <t>신라 문신</t>
  </si>
  <si>
    <t>silla_official.png</t>
  </si>
  <si>
    <t>신라 여왕</t>
  </si>
  <si>
    <t>silla_queen.png</t>
  </si>
  <si>
    <t>신라 무역선-견당매물사, 회역사</t>
  </si>
  <si>
    <t>silla_trade_ship.png</t>
  </si>
  <si>
    <t>터</t>
  </si>
  <si>
    <t>site.png</t>
  </si>
  <si>
    <t>사육신</t>
  </si>
  <si>
    <t>six_death.png</t>
  </si>
  <si>
    <t>생육신</t>
  </si>
  <si>
    <t>six_life.png</t>
  </si>
  <si>
    <t>쌍영총 관련</t>
  </si>
  <si>
    <t>ssangyoungchong.png</t>
  </si>
  <si>
    <t>표준영정</t>
  </si>
  <si>
    <t>standard_portrait.png</t>
  </si>
  <si>
    <t>불상</t>
  </si>
  <si>
    <t>statue_of_the_Buddha.png</t>
  </si>
  <si>
    <t>탑비</t>
  </si>
  <si>
    <t>stele.png</t>
  </si>
  <si>
    <t>팔각원당형 승탑</t>
  </si>
  <si>
    <t>stupa1.png</t>
  </si>
  <si>
    <t>석종형 승탑</t>
    <phoneticPr fontId="2" type="noConversion"/>
  </si>
  <si>
    <t>stupa2.jpg</t>
    <phoneticPr fontId="2" type="noConversion"/>
  </si>
  <si>
    <t>화풍</t>
  </si>
  <si>
    <t>style.png</t>
  </si>
  <si>
    <t>지하철</t>
  </si>
  <si>
    <t>subway.png</t>
  </si>
  <si>
    <t>사찰1</t>
    <phoneticPr fontId="2" type="noConversion"/>
  </si>
  <si>
    <t>temple1.png</t>
  </si>
  <si>
    <t>사찰2</t>
    <phoneticPr fontId="2" type="noConversion"/>
  </si>
  <si>
    <t>temple2.png</t>
  </si>
  <si>
    <t>사찰3</t>
    <phoneticPr fontId="2" type="noConversion"/>
  </si>
  <si>
    <t>temple3.png</t>
  </si>
  <si>
    <t>경제개발 5개년계획</t>
  </si>
  <si>
    <t>the5yearplan.png</t>
  </si>
  <si>
    <t>목재 산업 관련 기업</t>
  </si>
  <si>
    <t>timber_industry.png</t>
  </si>
  <si>
    <t>대장경 관련</t>
  </si>
  <si>
    <t>tripitaka.png</t>
  </si>
  <si>
    <t>거북선</t>
  </si>
  <si>
    <t>turtle_ship.png</t>
  </si>
  <si>
    <t>요소비료</t>
  </si>
  <si>
    <t>urea_fertilizer.png</t>
  </si>
  <si>
    <t>원 무신</t>
  </si>
  <si>
    <t>yuan_general.png</t>
  </si>
  <si>
    <t>외부</t>
    <phoneticPr fontId="2" type="noConversion"/>
  </si>
  <si>
    <t>outlink.png</t>
    <phoneticPr fontId="2" type="noConversion"/>
  </si>
  <si>
    <t>쓰기</t>
    <phoneticPr fontId="2" type="noConversion"/>
  </si>
  <si>
    <t>writing.png</t>
    <phoneticPr fontId="2" type="noConversion"/>
  </si>
  <si>
    <t>종택</t>
    <phoneticPr fontId="2" type="noConversion"/>
  </si>
  <si>
    <t>head_house.png</t>
    <phoneticPr fontId="2" type="noConversion"/>
  </si>
  <si>
    <t>박해</t>
    <phoneticPr fontId="2" type="noConversion"/>
  </si>
  <si>
    <t>노드1</t>
    <phoneticPr fontId="2" type="noConversion"/>
  </si>
  <si>
    <t>노드2</t>
    <phoneticPr fontId="2" type="noConversion"/>
  </si>
  <si>
    <t>릴레이션</t>
    <phoneticPr fontId="2" type="noConversion"/>
  </si>
  <si>
    <t>노드명</t>
    <phoneticPr fontId="2" type="noConversion"/>
  </si>
  <si>
    <t>아이콘</t>
    <phoneticPr fontId="2" type="noConversion"/>
  </si>
  <si>
    <t>설정</t>
    <phoneticPr fontId="2" type="noConversion"/>
  </si>
  <si>
    <t>persecution.png</t>
    <phoneticPr fontId="2" type="noConversion"/>
  </si>
  <si>
    <t>참의_황여일_처_숙부인_이씨_유서</t>
    <phoneticPr fontId="2" type="noConversion"/>
  </si>
  <si>
    <t>참의_황여일_처_숙부인_이씨_소지</t>
    <phoneticPr fontId="2" type="noConversion"/>
  </si>
  <si>
    <t>임영이_막내동생에게_보낸_편지</t>
    <phoneticPr fontId="2" type="noConversion"/>
  </si>
  <si>
    <t>http://m.kculture.or.kr/person/thatDayBestvDetail.jsp?seq=3589409&amp;month=10&amp;date=5&amp;pageNum=1</t>
    <phoneticPr fontId="2" type="noConversion"/>
  </si>
  <si>
    <t>윤음언해(유함경남북관대소민인등윤음)</t>
    <phoneticPr fontId="2" type="noConversion"/>
  </si>
  <si>
    <t>문화이야기</t>
    <phoneticPr fontId="2" type="noConversion"/>
  </si>
  <si>
    <t>한민족정보마당</t>
    <phoneticPr fontId="2" type="noConversion"/>
  </si>
  <si>
    <t>한국문화정보원</t>
    <phoneticPr fontId="2" type="noConversion"/>
  </si>
  <si>
    <t>신숙주</t>
    <phoneticPr fontId="2" type="noConversion"/>
  </si>
  <si>
    <t>신장</t>
    <phoneticPr fontId="2" type="noConversion"/>
  </si>
  <si>
    <t>신장_처_나주정씨</t>
    <phoneticPr fontId="2" type="noConversion"/>
  </si>
  <si>
    <t>집현전</t>
    <phoneticPr fontId="2" type="noConversion"/>
  </si>
  <si>
    <t>성삼문</t>
    <phoneticPr fontId="2" type="noConversion"/>
  </si>
  <si>
    <t>계유정난</t>
    <phoneticPr fontId="2" type="noConversion"/>
  </si>
  <si>
    <t>조선_세종</t>
    <phoneticPr fontId="2" type="noConversion"/>
  </si>
  <si>
    <t>조선_세조</t>
    <phoneticPr fontId="2" type="noConversion"/>
  </si>
  <si>
    <t>조선_문종</t>
    <phoneticPr fontId="2" type="noConversion"/>
  </si>
  <si>
    <t>조선_단종</t>
    <phoneticPr fontId="2" type="noConversion"/>
  </si>
  <si>
    <t>1453년</t>
    <phoneticPr fontId="2" type="noConversion"/>
  </si>
  <si>
    <t>동국정운</t>
    <phoneticPr fontId="2" type="noConversion"/>
  </si>
  <si>
    <t>홍무정운역훈</t>
    <phoneticPr fontId="2" type="noConversion"/>
  </si>
  <si>
    <t>용비어천가</t>
    <phoneticPr fontId="2" type="noConversion"/>
  </si>
  <si>
    <t>청주_구봉영당</t>
    <phoneticPr fontId="2" type="noConversion"/>
  </si>
  <si>
    <t>신숙주_공신도상</t>
    <phoneticPr fontId="2" type="noConversion"/>
  </si>
  <si>
    <t>훈민정음_해례본</t>
    <phoneticPr fontId="2" type="noConversion"/>
  </si>
  <si>
    <t>보한재집</t>
    <phoneticPr fontId="2" type="noConversion"/>
  </si>
  <si>
    <t>해동제국기</t>
    <phoneticPr fontId="2" type="noConversion"/>
  </si>
  <si>
    <t>조선_예종</t>
    <phoneticPr fontId="2" type="noConversion"/>
  </si>
  <si>
    <t>남이의_옥</t>
    <phoneticPr fontId="2" type="noConversion"/>
  </si>
  <si>
    <t>1468년</t>
    <phoneticPr fontId="2" type="noConversion"/>
  </si>
  <si>
    <t>남이</t>
    <phoneticPr fontId="2" type="noConversion"/>
  </si>
  <si>
    <t>조선_성종</t>
    <phoneticPr fontId="2" type="noConversion"/>
  </si>
  <si>
    <t>B의</t>
    <phoneticPr fontId="2" type="noConversion"/>
  </si>
  <si>
    <t>아버지이다</t>
    <phoneticPr fontId="2" type="noConversion"/>
  </si>
  <si>
    <t>어머니이다</t>
    <phoneticPr fontId="2" type="noConversion"/>
  </si>
  <si>
    <t>B를</t>
    <phoneticPr fontId="2" type="noConversion"/>
  </si>
  <si>
    <t>구성원으로 갖는다</t>
    <phoneticPr fontId="2" type="noConversion"/>
  </si>
  <si>
    <t>수충보사병기정난익대공신</t>
    <phoneticPr fontId="2" type="noConversion"/>
  </si>
  <si>
    <t>정희왕후</t>
    <phoneticPr fontId="2" type="noConversion"/>
  </si>
  <si>
    <t>의경세자</t>
    <phoneticPr fontId="2" type="noConversion"/>
  </si>
  <si>
    <t>B와</t>
    <phoneticPr fontId="2" type="noConversion"/>
  </si>
  <si>
    <t>관련이 있다</t>
    <phoneticPr fontId="2" type="noConversion"/>
  </si>
  <si>
    <t>묘사하였다</t>
    <phoneticPr fontId="2" type="noConversion"/>
  </si>
  <si>
    <t>B에</t>
    <phoneticPr fontId="2" type="noConversion"/>
  </si>
  <si>
    <t>소장되었다</t>
    <phoneticPr fontId="2" type="noConversion"/>
  </si>
  <si>
    <t>B에 의해</t>
    <phoneticPr fontId="2" type="noConversion"/>
  </si>
  <si>
    <t>저술되었다</t>
    <phoneticPr fontId="2" type="noConversion"/>
  </si>
  <si>
    <t>남편이다</t>
    <phoneticPr fontId="2" type="noConversion"/>
  </si>
  <si>
    <t>순성명량경제홍화좌리공신</t>
    <phoneticPr fontId="2" type="noConversion"/>
  </si>
  <si>
    <t>1471년</t>
    <phoneticPr fontId="2" type="noConversion"/>
  </si>
  <si>
    <t>circle</t>
    <phoneticPr fontId="2" type="noConversion"/>
  </si>
  <si>
    <t>arrow-end</t>
    <phoneticPr fontId="2" type="noConversion"/>
  </si>
  <si>
    <t>line</t>
    <phoneticPr fontId="2" type="noConversion"/>
  </si>
  <si>
    <t>신숙주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</si>
</sst>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color theme="1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rgb="FF000000"/>
      <name val="함초롬바탕"/>
      <family val="1"/>
      <charset val="129"/>
    </font>
    <font>
      <sz val="11"/>
      <color theme="9"/>
      <name val="맑은 고딕"/>
      <family val="2"/>
      <charset val="129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B0080"/>
      <name val="Arial"/>
      <family val="2"/>
    </font>
    <font>
      <sz val="11"/>
      <color rgb="FFA55858"/>
      <name val="Arial"/>
      <family val="2"/>
    </font>
    <font>
      <b/>
      <sz val="11"/>
      <color rgb="FF000000"/>
      <name val="돋움"/>
      <family val="3"/>
      <charset val="129"/>
    </font>
    <font>
      <b/>
      <sz val="11"/>
      <color rgb="FF000000"/>
      <name val="Arial"/>
      <family val="3"/>
      <charset val="129"/>
    </font>
    <font>
      <sz val="11"/>
      <color rgb="FF000000"/>
      <name val="돋움"/>
      <family val="3"/>
      <charset val="129"/>
    </font>
    <font>
      <sz val="11"/>
      <color rgb="FF000000"/>
      <name val="Arial"/>
      <family val="3"/>
      <charset val="129"/>
    </font>
    <font>
      <sz val="10"/>
      <color theme="9"/>
      <name val="함초롬바탕"/>
      <family val="1"/>
      <charset val="129"/>
    </font>
    <font>
      <sz val="13"/>
      <color rgb="FF000000"/>
      <name val="NanumGothicBold"/>
      <family val="3"/>
      <charset val="129"/>
    </font>
    <font>
      <u/>
      <sz val="11"/>
      <color theme="10"/>
      <name val="맑은 고딕"/>
      <family val="2"/>
      <charset val="129"/>
      <scheme val="minor"/>
    </font>
    <font>
      <b/>
      <sz val="17"/>
      <color rgb="FF606060"/>
      <name val="새굴림"/>
      <family val="1"/>
      <charset val="129"/>
    </font>
    <font>
      <sz val="11"/>
      <color rgb="FF0B0080"/>
      <name val="Arial"/>
      <family val="3"/>
      <charset val="129"/>
    </font>
    <font>
      <sz val="11"/>
      <color rgb="FF0B0080"/>
      <name val="돋움"/>
      <family val="3"/>
      <charset val="129"/>
    </font>
    <font>
      <sz val="11"/>
      <color rgb="FFFFC000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Calibri"/>
      <family val="2"/>
    </font>
    <font>
      <sz val="11"/>
      <color theme="1"/>
      <name val="Malgun Gothic"/>
      <family val="3"/>
      <charset val="129"/>
    </font>
    <font>
      <u/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FF0000"/>
      <name val="Malgun Gothic"/>
      <family val="3"/>
      <charset val="129"/>
    </font>
    <font>
      <sz val="11"/>
      <color rgb="FFFF0000"/>
      <name val="Calibri"/>
      <family val="2"/>
    </font>
    <font>
      <b/>
      <sz val="11"/>
      <color rgb="FFFFFF00"/>
      <name val="맑은 고딕"/>
      <family val="2"/>
      <charset val="129"/>
      <scheme val="minor"/>
    </font>
    <font>
      <sz val="11"/>
      <color rgb="FFFFFF00"/>
      <name val="맑은 고딕"/>
      <family val="2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theme="7" tint="-0.249977111117893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medium">
        <color rgb="FFAAAAAA"/>
      </left>
      <right style="medium">
        <color rgb="FFAAAAAA"/>
      </right>
      <top style="medium">
        <color rgb="FFAAAAAA"/>
      </top>
      <bottom style="medium">
        <color rgb="FFAAAAAA"/>
      </bottom>
      <diagonal/>
    </border>
    <border>
      <left style="medium">
        <color rgb="FFAAAAAA"/>
      </left>
      <right style="medium">
        <color rgb="FFAAAAAA"/>
      </right>
      <top style="medium">
        <color rgb="FFAAAAAA"/>
      </top>
      <bottom/>
      <diagonal/>
    </border>
    <border>
      <left style="medium">
        <color rgb="FFAAAAAA"/>
      </left>
      <right style="medium">
        <color rgb="FFAAAAAA"/>
      </right>
      <top/>
      <bottom style="medium">
        <color rgb="FFAAAAAA"/>
      </bottom>
      <diagonal/>
    </border>
    <border>
      <left style="medium">
        <color rgb="FFAAAAAA"/>
      </left>
      <right style="medium">
        <color rgb="FFAAAAAA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medium">
        <color rgb="FFAAAAAA"/>
      </left>
      <right/>
      <top style="medium">
        <color rgb="FFAAAAAA"/>
      </top>
      <bottom style="medium">
        <color rgb="FFAAAAAA"/>
      </bottom>
      <diagonal/>
    </border>
    <border>
      <left/>
      <right style="medium">
        <color rgb="FFAAAAAA"/>
      </right>
      <top style="medium">
        <color rgb="FFAAAAAA"/>
      </top>
      <bottom style="medium">
        <color rgb="FFAAAAAA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2" borderId="1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1" fillId="2" borderId="4" xfId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1" fillId="3" borderId="4" xfId="1" applyFill="1" applyBorder="1" applyAlignment="1">
      <alignment horizontal="center" vertical="center"/>
    </xf>
    <xf numFmtId="0" fontId="1" fillId="4" borderId="6" xfId="1" applyFill="1" applyBorder="1" applyAlignment="1">
      <alignment horizontal="center" vertical="center"/>
    </xf>
    <xf numFmtId="0" fontId="0" fillId="4" borderId="2" xfId="0" applyFill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" fillId="3" borderId="2" xfId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3" borderId="6" xfId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0" fontId="15" fillId="0" borderId="2" xfId="2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1" fillId="2" borderId="1" xfId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5" fillId="0" borderId="0" xfId="2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5" fillId="0" borderId="3" xfId="2" applyBorder="1" applyAlignment="1">
      <alignment horizontal="center" vertical="center"/>
    </xf>
    <xf numFmtId="0" fontId="1" fillId="2" borderId="2" xfId="1" applyBorder="1" applyAlignment="1">
      <alignment horizontal="center" vertical="center"/>
    </xf>
    <xf numFmtId="0" fontId="1" fillId="2" borderId="15" xfId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5" fillId="0" borderId="2" xfId="2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/>
    </xf>
    <xf numFmtId="0" fontId="15" fillId="0" borderId="0" xfId="2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5" fillId="0" borderId="0" xfId="2" applyFill="1">
      <alignment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2" fillId="5" borderId="8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0" fontId="11" fillId="5" borderId="17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17" fillId="5" borderId="9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1" fillId="0" borderId="2" xfId="0" applyFont="1" applyBorder="1">
      <alignment vertical="center"/>
    </xf>
    <xf numFmtId="0" fontId="22" fillId="0" borderId="2" xfId="0" applyFont="1" applyBorder="1">
      <alignment vertical="center"/>
    </xf>
    <xf numFmtId="0" fontId="23" fillId="0" borderId="2" xfId="2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4" borderId="2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/>
    </xf>
    <xf numFmtId="0" fontId="0" fillId="0" borderId="2" xfId="0" applyFont="1" applyFill="1" applyBorder="1">
      <alignment vertical="center"/>
    </xf>
    <xf numFmtId="0" fontId="0" fillId="0" borderId="2" xfId="0" applyFont="1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/>
    </xf>
    <xf numFmtId="0" fontId="24" fillId="7" borderId="2" xfId="0" applyFont="1" applyFill="1" applyBorder="1" applyAlignment="1">
      <alignment horizontal="center" vertical="center"/>
    </xf>
    <xf numFmtId="0" fontId="25" fillId="7" borderId="2" xfId="0" applyFont="1" applyFill="1" applyBorder="1">
      <alignment vertical="center"/>
    </xf>
    <xf numFmtId="0" fontId="26" fillId="7" borderId="2" xfId="0" applyFont="1" applyFill="1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2" borderId="18" xfId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2" borderId="0" xfId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27" fillId="3" borderId="4" xfId="1" applyFont="1" applyFill="1" applyBorder="1" applyAlignment="1">
      <alignment horizontal="center" vertical="center"/>
    </xf>
    <xf numFmtId="0" fontId="28" fillId="3" borderId="4" xfId="0" applyFont="1" applyFill="1" applyBorder="1">
      <alignment vertical="center"/>
    </xf>
    <xf numFmtId="0" fontId="28" fillId="3" borderId="0" xfId="0" applyFont="1" applyFill="1" applyBorder="1">
      <alignment vertical="center"/>
    </xf>
    <xf numFmtId="0" fontId="27" fillId="3" borderId="0" xfId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9" fillId="8" borderId="0" xfId="0" applyFont="1" applyFill="1">
      <alignment vertical="center"/>
    </xf>
    <xf numFmtId="0" fontId="0" fillId="8" borderId="0" xfId="0" applyFill="1">
      <alignment vertical="center"/>
    </xf>
    <xf numFmtId="0" fontId="29" fillId="9" borderId="0" xfId="0" applyFont="1" applyFill="1">
      <alignment vertical="center"/>
    </xf>
    <xf numFmtId="0" fontId="0" fillId="9" borderId="0" xfId="0" applyFill="1">
      <alignment vertical="center"/>
    </xf>
    <xf numFmtId="0" fontId="0" fillId="10" borderId="0" xfId="0" applyFill="1">
      <alignment vertical="center"/>
    </xf>
    <xf numFmtId="0" fontId="0" fillId="11" borderId="0" xfId="0" applyFill="1">
      <alignment vertical="center"/>
    </xf>
    <xf numFmtId="0" fontId="30" fillId="9" borderId="0" xfId="0" applyFont="1" applyFill="1">
      <alignment vertical="center"/>
    </xf>
    <xf numFmtId="0" fontId="29" fillId="12" borderId="0" xfId="0" applyFont="1" applyFill="1">
      <alignment vertical="center"/>
    </xf>
    <xf numFmtId="0" fontId="0" fillId="12" borderId="0" xfId="0" applyFill="1">
      <alignment vertical="center"/>
    </xf>
    <xf numFmtId="0" fontId="0" fillId="13" borderId="0" xfId="0" applyFill="1">
      <alignment vertical="center"/>
    </xf>
    <xf numFmtId="0" fontId="0" fillId="11" borderId="0" xfId="0" applyFill="1" applyAlignment="1">
      <alignment vertical="center" wrapText="1"/>
    </xf>
    <xf numFmtId="0" fontId="15" fillId="11" borderId="0" xfId="2" applyFill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31" fillId="0" borderId="0" xfId="2" applyFont="1">
      <alignment vertical="center"/>
    </xf>
  </cellXfs>
  <cellStyles count="3">
    <cellStyle name="계산" xfId="1" builtinId="22"/>
    <cellStyle name="표준" xfId="0" builtinId="0"/>
    <cellStyle name="하이퍼링크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m.kculture.or.kr/person/thatDayBestvDetail.jsp?seq=3589409&amp;month=10&amp;date=5&amp;pageNum=1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://dh.aks.ac.kr/Encyves/wiki/index.php/" TargetMode="External"/><Relationship Id="rId18" Type="http://schemas.openxmlformats.org/officeDocument/2006/relationships/hyperlink" Target="http://dh.aks.ac.kr/Encyves/wiki/index.php/" TargetMode="External"/><Relationship Id="rId26" Type="http://schemas.openxmlformats.org/officeDocument/2006/relationships/hyperlink" Target="http://dh.aks.ac.kr/Encyves/wiki/index.php/" TargetMode="External"/><Relationship Id="rId39" Type="http://schemas.openxmlformats.org/officeDocument/2006/relationships/hyperlink" Target="http://dh.aks.ac.kr/Encyves/wiki/index.php/" TargetMode="External"/><Relationship Id="rId21" Type="http://schemas.openxmlformats.org/officeDocument/2006/relationships/hyperlink" Target="http://dh.aks.ac.kr/Encyves/wiki/index.php/" TargetMode="External"/><Relationship Id="rId34" Type="http://schemas.openxmlformats.org/officeDocument/2006/relationships/hyperlink" Target="http://dh.aks.ac.kr/Encyves/wiki/index.php/" TargetMode="External"/><Relationship Id="rId42" Type="http://schemas.openxmlformats.org/officeDocument/2006/relationships/hyperlink" Target="http://dh.aks.ac.kr/Encyves/wiki/index.php/" TargetMode="External"/><Relationship Id="rId7" Type="http://schemas.openxmlformats.org/officeDocument/2006/relationships/hyperlink" Target="http://dh.aks.ac.kr/Encyves/wiki/index.php/" TargetMode="External"/><Relationship Id="rId2" Type="http://schemas.openxmlformats.org/officeDocument/2006/relationships/hyperlink" Target="http://dh.aks.ac.kr/Encyves/wiki/index.php/" TargetMode="External"/><Relationship Id="rId16" Type="http://schemas.openxmlformats.org/officeDocument/2006/relationships/hyperlink" Target="http://dh.aks.ac.kr/Encyves/wiki/index.php/" TargetMode="External"/><Relationship Id="rId20" Type="http://schemas.openxmlformats.org/officeDocument/2006/relationships/hyperlink" Target="http://dh.aks.ac.kr/Encyves/wiki/index.php/" TargetMode="External"/><Relationship Id="rId29" Type="http://schemas.openxmlformats.org/officeDocument/2006/relationships/hyperlink" Target="http://dh.aks.ac.kr/Encyves/wiki/index.php/" TargetMode="External"/><Relationship Id="rId41" Type="http://schemas.openxmlformats.org/officeDocument/2006/relationships/hyperlink" Target="http://dh.aks.ac.kr/Encyves/wiki/index.php/" TargetMode="External"/><Relationship Id="rId1" Type="http://schemas.openxmlformats.org/officeDocument/2006/relationships/hyperlink" Target="http://dh.aks.ac.kr/Encyves/wiki/index.php/" TargetMode="External"/><Relationship Id="rId6" Type="http://schemas.openxmlformats.org/officeDocument/2006/relationships/hyperlink" Target="http://dh.aks.ac.kr/Encyves/wiki/index.php/" TargetMode="External"/><Relationship Id="rId11" Type="http://schemas.openxmlformats.org/officeDocument/2006/relationships/hyperlink" Target="http://dh.aks.ac.kr/Encyves/wiki/index.php/" TargetMode="External"/><Relationship Id="rId24" Type="http://schemas.openxmlformats.org/officeDocument/2006/relationships/hyperlink" Target="http://dh.aks.ac.kr/Encyves/wiki/index.php/" TargetMode="External"/><Relationship Id="rId32" Type="http://schemas.openxmlformats.org/officeDocument/2006/relationships/hyperlink" Target="http://dh.aks.ac.kr/Encyves/wiki/index.php/" TargetMode="External"/><Relationship Id="rId37" Type="http://schemas.openxmlformats.org/officeDocument/2006/relationships/hyperlink" Target="http://dh.aks.ac.kr/Encyves/wiki/index.php/" TargetMode="External"/><Relationship Id="rId40" Type="http://schemas.openxmlformats.org/officeDocument/2006/relationships/hyperlink" Target="http://dh.aks.ac.kr/Encyves/wiki/index.php/" TargetMode="External"/><Relationship Id="rId5" Type="http://schemas.openxmlformats.org/officeDocument/2006/relationships/hyperlink" Target="http://dh.aks.ac.kr/Encyves/wiki/index.php/" TargetMode="External"/><Relationship Id="rId15" Type="http://schemas.openxmlformats.org/officeDocument/2006/relationships/hyperlink" Target="http://dh.aks.ac.kr/Encyves/wiki/index.php/" TargetMode="External"/><Relationship Id="rId23" Type="http://schemas.openxmlformats.org/officeDocument/2006/relationships/hyperlink" Target="http://dh.aks.ac.kr/Encyves/wiki/index.php/" TargetMode="External"/><Relationship Id="rId28" Type="http://schemas.openxmlformats.org/officeDocument/2006/relationships/hyperlink" Target="http://dh.aks.ac.kr/Encyves/wiki/index.php/" TargetMode="External"/><Relationship Id="rId36" Type="http://schemas.openxmlformats.org/officeDocument/2006/relationships/hyperlink" Target="http://dh.aks.ac.kr/Encyves/wiki/index.php/" TargetMode="External"/><Relationship Id="rId10" Type="http://schemas.openxmlformats.org/officeDocument/2006/relationships/hyperlink" Target="http://dh.aks.ac.kr/Encyves/wiki/index.php/" TargetMode="External"/><Relationship Id="rId19" Type="http://schemas.openxmlformats.org/officeDocument/2006/relationships/hyperlink" Target="http://dh.aks.ac.kr/Encyves/wiki/index.php/" TargetMode="External"/><Relationship Id="rId31" Type="http://schemas.openxmlformats.org/officeDocument/2006/relationships/hyperlink" Target="http://dh.aks.ac.kr/Encyves/wiki/index.php/" TargetMode="External"/><Relationship Id="rId4" Type="http://schemas.openxmlformats.org/officeDocument/2006/relationships/hyperlink" Target="http://dh.aks.ac.kr/Encyves/wiki/index.php/" TargetMode="External"/><Relationship Id="rId9" Type="http://schemas.openxmlformats.org/officeDocument/2006/relationships/hyperlink" Target="http://dh.aks.ac.kr/Encyves/wiki/index.php/" TargetMode="External"/><Relationship Id="rId14" Type="http://schemas.openxmlformats.org/officeDocument/2006/relationships/hyperlink" Target="http://dh.aks.ac.kr/Encyves/wiki/index.php/" TargetMode="External"/><Relationship Id="rId22" Type="http://schemas.openxmlformats.org/officeDocument/2006/relationships/hyperlink" Target="http://dh.aks.ac.kr/Encyves/wiki/index.php/" TargetMode="External"/><Relationship Id="rId27" Type="http://schemas.openxmlformats.org/officeDocument/2006/relationships/hyperlink" Target="http://dh.aks.ac.kr/Encyves/wiki/index.php/" TargetMode="External"/><Relationship Id="rId30" Type="http://schemas.openxmlformats.org/officeDocument/2006/relationships/hyperlink" Target="http://dh.aks.ac.kr/Encyves/wiki/index.php/" TargetMode="External"/><Relationship Id="rId35" Type="http://schemas.openxmlformats.org/officeDocument/2006/relationships/hyperlink" Target="http://dh.aks.ac.kr/Encyves/wiki/index.php/" TargetMode="External"/><Relationship Id="rId43" Type="http://schemas.openxmlformats.org/officeDocument/2006/relationships/printerSettings" Target="../printerSettings/printerSettings2.bin"/><Relationship Id="rId8" Type="http://schemas.openxmlformats.org/officeDocument/2006/relationships/hyperlink" Target="http://dh.aks.ac.kr/Encyves/wiki/index.php/" TargetMode="External"/><Relationship Id="rId3" Type="http://schemas.openxmlformats.org/officeDocument/2006/relationships/hyperlink" Target="http://dh.aks.ac.kr/Encyves/wiki/index.php/" TargetMode="External"/><Relationship Id="rId12" Type="http://schemas.openxmlformats.org/officeDocument/2006/relationships/hyperlink" Target="http://dh.aks.ac.kr/Encyves/wiki/index.php/" TargetMode="External"/><Relationship Id="rId17" Type="http://schemas.openxmlformats.org/officeDocument/2006/relationships/hyperlink" Target="http://dh.aks.ac.kr/Encyves/wiki/index.php/" TargetMode="External"/><Relationship Id="rId25" Type="http://schemas.openxmlformats.org/officeDocument/2006/relationships/hyperlink" Target="http://dh.aks.ac.kr/Encyves/wiki/index.php/" TargetMode="External"/><Relationship Id="rId33" Type="http://schemas.openxmlformats.org/officeDocument/2006/relationships/hyperlink" Target="http://dh.aks.ac.kr/Encyves/wiki/index.php/" TargetMode="External"/><Relationship Id="rId38" Type="http://schemas.openxmlformats.org/officeDocument/2006/relationships/hyperlink" Target="http://dh.aks.ac.kr/Encyves/wiki/index.php/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://dh.aks.ac.kr/Encyves/wiki/index.php/" TargetMode="External"/><Relationship Id="rId18" Type="http://schemas.openxmlformats.org/officeDocument/2006/relationships/hyperlink" Target="http://dh.aks.ac.kr/Encyves/wiki/index.php/" TargetMode="External"/><Relationship Id="rId26" Type="http://schemas.openxmlformats.org/officeDocument/2006/relationships/hyperlink" Target="http://dh.aks.ac.kr/Encyves/wiki/index.php/" TargetMode="External"/><Relationship Id="rId39" Type="http://schemas.openxmlformats.org/officeDocument/2006/relationships/hyperlink" Target="http://dh.aks.ac.kr/Encyves/wiki/index.php/" TargetMode="External"/><Relationship Id="rId21" Type="http://schemas.openxmlformats.org/officeDocument/2006/relationships/hyperlink" Target="http://dh.aks.ac.kr/Encyves/wiki/index.php/" TargetMode="External"/><Relationship Id="rId34" Type="http://schemas.openxmlformats.org/officeDocument/2006/relationships/hyperlink" Target="http://dh.aks.ac.kr/Encyves/wiki/index.php/" TargetMode="External"/><Relationship Id="rId42" Type="http://schemas.openxmlformats.org/officeDocument/2006/relationships/hyperlink" Target="http://dh.aks.ac.kr/Encyves/wiki/index.php/" TargetMode="External"/><Relationship Id="rId7" Type="http://schemas.openxmlformats.org/officeDocument/2006/relationships/hyperlink" Target="http://dh.aks.ac.kr/Encyves/wiki/index.php/" TargetMode="External"/><Relationship Id="rId2" Type="http://schemas.openxmlformats.org/officeDocument/2006/relationships/hyperlink" Target="http://dh.aks.ac.kr/Encyves/wiki/index.php/" TargetMode="External"/><Relationship Id="rId16" Type="http://schemas.openxmlformats.org/officeDocument/2006/relationships/hyperlink" Target="http://dh.aks.ac.kr/Encyves/wiki/index.php/" TargetMode="External"/><Relationship Id="rId20" Type="http://schemas.openxmlformats.org/officeDocument/2006/relationships/hyperlink" Target="http://dh.aks.ac.kr/Encyves/wiki/index.php/" TargetMode="External"/><Relationship Id="rId29" Type="http://schemas.openxmlformats.org/officeDocument/2006/relationships/hyperlink" Target="http://dh.aks.ac.kr/Encyves/wiki/index.php/" TargetMode="External"/><Relationship Id="rId41" Type="http://schemas.openxmlformats.org/officeDocument/2006/relationships/hyperlink" Target="http://dh.aks.ac.kr/Encyves/wiki/index.php/" TargetMode="External"/><Relationship Id="rId1" Type="http://schemas.openxmlformats.org/officeDocument/2006/relationships/hyperlink" Target="http://dh.aks.ac.kr/Encyves/wiki/index.php/" TargetMode="External"/><Relationship Id="rId6" Type="http://schemas.openxmlformats.org/officeDocument/2006/relationships/hyperlink" Target="http://dh.aks.ac.kr/Encyves/wiki/index.php/" TargetMode="External"/><Relationship Id="rId11" Type="http://schemas.openxmlformats.org/officeDocument/2006/relationships/hyperlink" Target="http://dh.aks.ac.kr/Encyves/wiki/index.php/" TargetMode="External"/><Relationship Id="rId24" Type="http://schemas.openxmlformats.org/officeDocument/2006/relationships/hyperlink" Target="http://dh.aks.ac.kr/Encyves/wiki/index.php/" TargetMode="External"/><Relationship Id="rId32" Type="http://schemas.openxmlformats.org/officeDocument/2006/relationships/hyperlink" Target="http://dh.aks.ac.kr/Encyves/wiki/index.php/" TargetMode="External"/><Relationship Id="rId37" Type="http://schemas.openxmlformats.org/officeDocument/2006/relationships/hyperlink" Target="http://dh.aks.ac.kr/Encyves/wiki/index.php/" TargetMode="External"/><Relationship Id="rId40" Type="http://schemas.openxmlformats.org/officeDocument/2006/relationships/hyperlink" Target="http://dh.aks.ac.kr/Encyves/wiki/index.php/" TargetMode="External"/><Relationship Id="rId5" Type="http://schemas.openxmlformats.org/officeDocument/2006/relationships/hyperlink" Target="http://dh.aks.ac.kr/Encyves/wiki/index.php/" TargetMode="External"/><Relationship Id="rId15" Type="http://schemas.openxmlformats.org/officeDocument/2006/relationships/hyperlink" Target="http://dh.aks.ac.kr/Encyves/wiki/index.php/" TargetMode="External"/><Relationship Id="rId23" Type="http://schemas.openxmlformats.org/officeDocument/2006/relationships/hyperlink" Target="http://dh.aks.ac.kr/Encyves/wiki/index.php/" TargetMode="External"/><Relationship Id="rId28" Type="http://schemas.openxmlformats.org/officeDocument/2006/relationships/hyperlink" Target="http://dh.aks.ac.kr/Encyves/wiki/index.php/" TargetMode="External"/><Relationship Id="rId36" Type="http://schemas.openxmlformats.org/officeDocument/2006/relationships/hyperlink" Target="http://dh.aks.ac.kr/Encyves/wiki/index.php/" TargetMode="External"/><Relationship Id="rId10" Type="http://schemas.openxmlformats.org/officeDocument/2006/relationships/hyperlink" Target="http://dh.aks.ac.kr/Encyves/wiki/index.php/" TargetMode="External"/><Relationship Id="rId19" Type="http://schemas.openxmlformats.org/officeDocument/2006/relationships/hyperlink" Target="http://dh.aks.ac.kr/Encyves/wiki/index.php/" TargetMode="External"/><Relationship Id="rId31" Type="http://schemas.openxmlformats.org/officeDocument/2006/relationships/hyperlink" Target="http://dh.aks.ac.kr/Encyves/wiki/index.php/" TargetMode="External"/><Relationship Id="rId4" Type="http://schemas.openxmlformats.org/officeDocument/2006/relationships/hyperlink" Target="http://dh.aks.ac.kr/Encyves/wiki/index.php/" TargetMode="External"/><Relationship Id="rId9" Type="http://schemas.openxmlformats.org/officeDocument/2006/relationships/hyperlink" Target="http://dh.aks.ac.kr/Encyves/wiki/index.php/" TargetMode="External"/><Relationship Id="rId14" Type="http://schemas.openxmlformats.org/officeDocument/2006/relationships/hyperlink" Target="http://dh.aks.ac.kr/Encyves/wiki/index.php/" TargetMode="External"/><Relationship Id="rId22" Type="http://schemas.openxmlformats.org/officeDocument/2006/relationships/hyperlink" Target="http://dh.aks.ac.kr/Encyves/wiki/index.php/" TargetMode="External"/><Relationship Id="rId27" Type="http://schemas.openxmlformats.org/officeDocument/2006/relationships/hyperlink" Target="http://dh.aks.ac.kr/Encyves/wiki/index.php/" TargetMode="External"/><Relationship Id="rId30" Type="http://schemas.openxmlformats.org/officeDocument/2006/relationships/hyperlink" Target="http://dh.aks.ac.kr/Encyves/wiki/index.php/" TargetMode="External"/><Relationship Id="rId35" Type="http://schemas.openxmlformats.org/officeDocument/2006/relationships/hyperlink" Target="http://dh.aks.ac.kr/Encyves/wiki/index.php/" TargetMode="External"/><Relationship Id="rId43" Type="http://schemas.openxmlformats.org/officeDocument/2006/relationships/printerSettings" Target="../printerSettings/printerSettings3.bin"/><Relationship Id="rId8" Type="http://schemas.openxmlformats.org/officeDocument/2006/relationships/hyperlink" Target="http://dh.aks.ac.kr/Encyves/wiki/index.php/" TargetMode="External"/><Relationship Id="rId3" Type="http://schemas.openxmlformats.org/officeDocument/2006/relationships/hyperlink" Target="http://dh.aks.ac.kr/Encyves/wiki/index.php/" TargetMode="External"/><Relationship Id="rId12" Type="http://schemas.openxmlformats.org/officeDocument/2006/relationships/hyperlink" Target="http://dh.aks.ac.kr/Encyves/wiki/index.php/" TargetMode="External"/><Relationship Id="rId17" Type="http://schemas.openxmlformats.org/officeDocument/2006/relationships/hyperlink" Target="http://dh.aks.ac.kr/Encyves/wiki/index.php/" TargetMode="External"/><Relationship Id="rId25" Type="http://schemas.openxmlformats.org/officeDocument/2006/relationships/hyperlink" Target="http://dh.aks.ac.kr/Encyves/wiki/index.php/" TargetMode="External"/><Relationship Id="rId33" Type="http://schemas.openxmlformats.org/officeDocument/2006/relationships/hyperlink" Target="http://dh.aks.ac.kr/Encyves/wiki/index.php/" TargetMode="External"/><Relationship Id="rId38" Type="http://schemas.openxmlformats.org/officeDocument/2006/relationships/hyperlink" Target="http://dh.aks.ac.kr/Encyves/wiki/index.ph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3D5BC-6E30-4CF0-9233-EF7A40966750}">
  <dimension ref="A1:C20"/>
  <sheetViews>
    <sheetView workbookViewId="0">
      <selection activeCell="F22" sqref="F22"/>
    </sheetView>
    <sheetView workbookViewId="1"/>
  </sheetViews>
  <sheetFormatPr defaultRowHeight="16.5"/>
  <cols>
    <col min="1" max="1" width="32" bestFit="1" customWidth="1"/>
    <col min="2" max="2" width="11.625" bestFit="1" customWidth="1"/>
    <col min="3" max="3" width="26.125" bestFit="1" customWidth="1"/>
  </cols>
  <sheetData>
    <row r="1" spans="1:3">
      <c r="A1" s="15"/>
      <c r="B1" s="15"/>
      <c r="C1" s="15"/>
    </row>
    <row r="2" spans="1:3">
      <c r="A2" s="15"/>
      <c r="B2" s="15"/>
      <c r="C2" s="15"/>
    </row>
    <row r="3" spans="1:3">
      <c r="A3" s="15"/>
      <c r="B3" s="15"/>
      <c r="C3" s="15"/>
    </row>
    <row r="4" spans="1:3">
      <c r="A4" s="15"/>
      <c r="B4" s="15"/>
      <c r="C4" s="15"/>
    </row>
    <row r="5" spans="1:3">
      <c r="A5" s="15"/>
      <c r="B5" s="15"/>
      <c r="C5" s="15"/>
    </row>
    <row r="6" spans="1:3">
      <c r="A6" s="15"/>
      <c r="B6" s="15"/>
      <c r="C6" s="15"/>
    </row>
    <row r="7" spans="1:3">
      <c r="A7" s="15"/>
      <c r="B7" s="15"/>
      <c r="C7" s="15"/>
    </row>
    <row r="8" spans="1:3">
      <c r="A8" s="15"/>
      <c r="B8" s="15"/>
      <c r="C8" s="15"/>
    </row>
    <row r="9" spans="1:3">
      <c r="A9" s="15"/>
      <c r="B9" s="15"/>
      <c r="C9" s="15"/>
    </row>
    <row r="10" spans="1:3">
      <c r="A10" s="15"/>
      <c r="B10" s="15"/>
      <c r="C10" s="15"/>
    </row>
    <row r="11" spans="1:3">
      <c r="A11" s="15"/>
      <c r="B11" s="15"/>
      <c r="C11" s="15"/>
    </row>
    <row r="12" spans="1:3">
      <c r="A12" s="15"/>
      <c r="B12" s="15"/>
      <c r="C12" s="15"/>
    </row>
    <row r="13" spans="1:3">
      <c r="A13" s="15"/>
      <c r="B13" s="15"/>
      <c r="C13" s="15"/>
    </row>
    <row r="14" spans="1:3">
      <c r="A14" s="15"/>
      <c r="B14" s="15"/>
      <c r="C14" s="15"/>
    </row>
    <row r="15" spans="1:3">
      <c r="A15" s="15"/>
      <c r="B15" s="15"/>
      <c r="C15" s="15"/>
    </row>
    <row r="16" spans="1:3">
      <c r="A16" s="15"/>
      <c r="B16" s="15"/>
      <c r="C16" s="15"/>
    </row>
    <row r="17" spans="1:3">
      <c r="A17" s="15"/>
      <c r="B17" s="15"/>
      <c r="C17" s="15"/>
    </row>
    <row r="18" spans="1:3">
      <c r="A18" s="15"/>
      <c r="B18" s="15"/>
      <c r="C18" s="15"/>
    </row>
    <row r="19" spans="1:3">
      <c r="A19" s="15"/>
      <c r="B19" s="15"/>
      <c r="C19" s="15"/>
    </row>
    <row r="20" spans="1:3">
      <c r="A20" s="15"/>
      <c r="B20" s="15"/>
      <c r="C20" s="15"/>
    </row>
  </sheetData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67250-803C-4132-9F92-8D2FCC489678}">
  <dimension ref="A1"/>
  <sheetViews>
    <sheetView workbookViewId="0">
      <selection activeCell="G16" sqref="G16"/>
    </sheetView>
    <sheetView workbookViewId="1"/>
  </sheetViews>
  <sheetFormatPr defaultRowHeight="16.5"/>
  <sheetData/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0"/>
  <sheetViews>
    <sheetView workbookViewId="0">
      <selection activeCell="A2" sqref="A2"/>
    </sheetView>
    <sheetView workbookViewId="1"/>
  </sheetViews>
  <sheetFormatPr defaultRowHeight="16.5"/>
  <cols>
    <col min="1" max="1" width="25.125" bestFit="1" customWidth="1"/>
    <col min="2" max="2" width="24.875" bestFit="1" customWidth="1"/>
    <col min="3" max="3" width="24.875" customWidth="1"/>
    <col min="4" max="4" width="32.125" bestFit="1" customWidth="1"/>
  </cols>
  <sheetData>
    <row r="1" spans="1:4">
      <c r="A1" s="16" t="s">
        <v>430</v>
      </c>
      <c r="B1" s="16" t="s">
        <v>429</v>
      </c>
      <c r="C1" s="16" t="s">
        <v>428</v>
      </c>
      <c r="D1" s="16" t="s">
        <v>427</v>
      </c>
    </row>
    <row r="2" spans="1:4">
      <c r="A2" s="5" t="s">
        <v>426</v>
      </c>
      <c r="B2" s="16"/>
      <c r="C2" s="138"/>
      <c r="D2" s="8" t="str">
        <f>A2</f>
        <v>{|class="wikitable" style="background:white; width:100%;</v>
      </c>
    </row>
    <row r="3" spans="1:4">
      <c r="A3" s="5" t="s">
        <v>425</v>
      </c>
      <c r="B3" s="16"/>
      <c r="C3" s="139"/>
      <c r="D3" s="8" t="str">
        <f>A3</f>
        <v>!style="width:20%px"|시간정보!!style="width:80%px"|내용</v>
      </c>
    </row>
    <row r="4" spans="1:4">
      <c r="A4" s="12" t="s">
        <v>424</v>
      </c>
      <c r="B4" s="16"/>
      <c r="C4" s="16"/>
      <c r="D4" s="8" t="str">
        <f>A4</f>
        <v>|-</v>
      </c>
    </row>
    <row r="5" spans="1:4">
      <c r="A5" s="16" t="e">
        <f>VLOOKUP(C5,'객체뽑기(1)'!$C$2:$E$64,3,0)</f>
        <v>#N/A</v>
      </c>
      <c r="B5" s="16"/>
      <c r="C5" s="16"/>
      <c r="D5" s="34" t="e">
        <f>"|"&amp;A5&amp;"||"&amp;B5</f>
        <v>#N/A</v>
      </c>
    </row>
    <row r="6" spans="1:4">
      <c r="A6" s="33" t="s">
        <v>423</v>
      </c>
      <c r="B6" s="16"/>
      <c r="C6" s="16"/>
      <c r="D6" s="8" t="str">
        <f>A6</f>
        <v>|}</v>
      </c>
    </row>
    <row r="10" spans="1:4">
      <c r="B10" t="s">
        <v>422</v>
      </c>
    </row>
  </sheetData>
  <mergeCells count="1">
    <mergeCell ref="C2:C3"/>
  </mergeCells>
  <phoneticPr fontId="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5"/>
  <sheetViews>
    <sheetView workbookViewId="0">
      <selection activeCell="D12" sqref="D12"/>
    </sheetView>
    <sheetView workbookViewId="1"/>
  </sheetViews>
  <sheetFormatPr defaultRowHeight="16.5"/>
  <cols>
    <col min="1" max="1" width="31.75" customWidth="1"/>
    <col min="4" max="4" width="73.125" bestFit="1" customWidth="1"/>
  </cols>
  <sheetData>
    <row r="1" spans="1:4">
      <c r="A1" s="16" t="s">
        <v>453</v>
      </c>
      <c r="B1" s="16" t="s">
        <v>452</v>
      </c>
      <c r="C1" s="16" t="s">
        <v>451</v>
      </c>
      <c r="D1" s="16" t="s">
        <v>450</v>
      </c>
    </row>
    <row r="2" spans="1:4" ht="71.25">
      <c r="A2" s="106" t="s">
        <v>634</v>
      </c>
      <c r="B2" s="16"/>
      <c r="C2" s="16"/>
      <c r="D2" s="16" t="str">
        <f>A2</f>
        <v>{|class="wikitable" style="background:white; width:100%; !style="width:5%px"|위도!!style="width:5%px"|경도!!style="width:90%px"|내용</v>
      </c>
    </row>
    <row r="3" spans="1:4">
      <c r="A3" s="12" t="s">
        <v>37</v>
      </c>
      <c r="B3" s="16"/>
      <c r="C3" s="16"/>
      <c r="D3" s="8" t="str">
        <f>A3</f>
        <v>|-</v>
      </c>
    </row>
    <row r="4" spans="1:4">
      <c r="A4" s="35"/>
      <c r="B4" s="35"/>
      <c r="C4" s="35"/>
      <c r="D4" s="37" t="str">
        <f>"|"&amp;A4&amp;"||"&amp;B4&amp;"||"&amp;C4</f>
        <v>|||||</v>
      </c>
    </row>
    <row r="5" spans="1:4">
      <c r="A5" s="36" t="s">
        <v>449</v>
      </c>
      <c r="B5" s="2"/>
      <c r="C5" s="2"/>
      <c r="D5" s="8" t="str">
        <f>A5</f>
        <v>|}</v>
      </c>
    </row>
  </sheetData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58"/>
  <sheetViews>
    <sheetView topLeftCell="A13" workbookViewId="0">
      <selection activeCell="F24" sqref="F24"/>
    </sheetView>
    <sheetView topLeftCell="A76" workbookViewId="1">
      <selection activeCell="A86" sqref="A86"/>
    </sheetView>
  </sheetViews>
  <sheetFormatPr defaultColWidth="9" defaultRowHeight="16.5"/>
  <cols>
    <col min="1" max="1" width="13.75" style="15" bestFit="1" customWidth="1"/>
    <col min="2" max="2" width="13.125" style="15" customWidth="1"/>
    <col min="3" max="3" width="13.25" style="15" customWidth="1"/>
    <col min="4" max="4" width="14.625" style="15" customWidth="1"/>
    <col min="5" max="5" width="22.75" style="15" bestFit="1" customWidth="1"/>
    <col min="6" max="6" width="30.125" style="15" customWidth="1"/>
    <col min="7" max="8" width="22.75" style="15" bestFit="1" customWidth="1"/>
    <col min="9" max="9" width="24.875" style="15" customWidth="1"/>
    <col min="10" max="11" width="9" style="15"/>
    <col min="12" max="12" width="36.125" style="15" customWidth="1"/>
    <col min="13" max="16384" width="9" style="15"/>
  </cols>
  <sheetData>
    <row r="1" spans="1:13" ht="30.75" thickBot="1">
      <c r="A1" s="29" t="s">
        <v>603</v>
      </c>
      <c r="B1" s="29" t="s">
        <v>604</v>
      </c>
      <c r="C1" s="29" t="s">
        <v>605</v>
      </c>
      <c r="D1" s="29" t="s">
        <v>606</v>
      </c>
      <c r="E1" s="29" t="s">
        <v>298</v>
      </c>
      <c r="F1" s="29" t="s">
        <v>299</v>
      </c>
      <c r="G1" s="29" t="s">
        <v>438</v>
      </c>
      <c r="H1" s="29" t="s">
        <v>438</v>
      </c>
      <c r="I1" s="17" t="s">
        <v>121</v>
      </c>
      <c r="J1" s="17" t="s">
        <v>122</v>
      </c>
      <c r="K1" s="17" t="s">
        <v>123</v>
      </c>
      <c r="L1" s="17" t="s">
        <v>124</v>
      </c>
      <c r="M1" s="17" t="s">
        <v>303</v>
      </c>
    </row>
    <row r="2" spans="1:13" ht="17.25" thickBot="1">
      <c r="A2" s="30" t="s">
        <v>204</v>
      </c>
      <c r="B2" s="30"/>
      <c r="C2" s="30"/>
      <c r="D2" s="30"/>
      <c r="E2" s="19" t="s">
        <v>578</v>
      </c>
      <c r="F2" s="18"/>
      <c r="G2" s="18" t="str">
        <f>"A "&amp;E2&amp;" B"</f>
        <v>A ekc:founder B</v>
      </c>
      <c r="H2" s="18" t="str">
        <f>"A "&amp;F2&amp;" B"</f>
        <v>A  B</v>
      </c>
      <c r="I2" s="18" t="s">
        <v>304</v>
      </c>
      <c r="J2" s="18" t="s">
        <v>125</v>
      </c>
      <c r="K2" s="18" t="s">
        <v>126</v>
      </c>
      <c r="L2" s="20" t="s">
        <v>305</v>
      </c>
      <c r="M2" s="18"/>
    </row>
    <row r="3" spans="1:13" ht="17.25" thickBot="1">
      <c r="A3" s="30" t="s">
        <v>204</v>
      </c>
      <c r="B3" s="30"/>
      <c r="C3" s="30"/>
      <c r="D3" s="30"/>
      <c r="E3" s="19" t="s">
        <v>540</v>
      </c>
      <c r="F3" s="18"/>
      <c r="G3" s="18" t="str">
        <f t="shared" ref="G3:H67" si="0">"A "&amp;E3&amp;" B"</f>
        <v>A ekc:founder B</v>
      </c>
      <c r="H3" s="18" t="str">
        <f t="shared" si="0"/>
        <v>A  B</v>
      </c>
      <c r="I3" s="18" t="s">
        <v>304</v>
      </c>
      <c r="J3" s="18" t="s">
        <v>127</v>
      </c>
      <c r="K3" s="18" t="s">
        <v>126</v>
      </c>
      <c r="L3" s="20" t="s">
        <v>128</v>
      </c>
      <c r="M3" s="18"/>
    </row>
    <row r="4" spans="1:13" ht="17.25" thickBot="1">
      <c r="A4" s="30" t="s">
        <v>205</v>
      </c>
      <c r="B4" s="30"/>
      <c r="C4" s="30"/>
      <c r="D4" s="30"/>
      <c r="E4" s="19" t="s">
        <v>540</v>
      </c>
      <c r="F4" s="18"/>
      <c r="G4" s="18" t="str">
        <f t="shared" si="0"/>
        <v>A ekc:founder B</v>
      </c>
      <c r="H4" s="18" t="str">
        <f t="shared" si="0"/>
        <v>A  B</v>
      </c>
      <c r="I4" s="18" t="s">
        <v>306</v>
      </c>
      <c r="J4" s="18" t="s">
        <v>129</v>
      </c>
      <c r="K4" s="18" t="s">
        <v>126</v>
      </c>
      <c r="L4" s="20" t="s">
        <v>307</v>
      </c>
      <c r="M4" s="18"/>
    </row>
    <row r="5" spans="1:13" ht="17.25" thickBot="1">
      <c r="A5" s="30" t="s">
        <v>206</v>
      </c>
      <c r="B5" s="30"/>
      <c r="C5" s="30"/>
      <c r="D5" s="30"/>
      <c r="E5" s="65" t="s">
        <v>539</v>
      </c>
      <c r="F5" s="63"/>
      <c r="G5" s="18" t="str">
        <f t="shared" si="0"/>
        <v>A ekc:renovator B</v>
      </c>
      <c r="H5" s="18" t="str">
        <f t="shared" si="0"/>
        <v>A  B</v>
      </c>
      <c r="I5" s="22" t="s">
        <v>302</v>
      </c>
      <c r="J5" s="140" t="s">
        <v>125</v>
      </c>
      <c r="K5" s="140" t="s">
        <v>126</v>
      </c>
      <c r="L5" s="142" t="s">
        <v>308</v>
      </c>
      <c r="M5" s="140"/>
    </row>
    <row r="6" spans="1:13" ht="17.25" thickBot="1">
      <c r="A6" s="30" t="s">
        <v>207</v>
      </c>
      <c r="B6" s="30"/>
      <c r="C6" s="30"/>
      <c r="D6" s="30"/>
      <c r="E6" s="65" t="s">
        <v>539</v>
      </c>
      <c r="F6" s="63"/>
      <c r="G6" s="18" t="str">
        <f t="shared" si="0"/>
        <v>A ekc:renovator B</v>
      </c>
      <c r="H6" s="18" t="str">
        <f t="shared" si="0"/>
        <v>A  B</v>
      </c>
      <c r="I6" s="22" t="s">
        <v>302</v>
      </c>
      <c r="J6" s="141"/>
      <c r="K6" s="141"/>
      <c r="L6" s="143"/>
      <c r="M6" s="141"/>
    </row>
    <row r="7" spans="1:13" ht="17.25" thickBot="1">
      <c r="A7" s="30" t="s">
        <v>607</v>
      </c>
      <c r="B7" s="30"/>
      <c r="C7" s="30"/>
      <c r="D7" s="30"/>
      <c r="E7" s="77" t="s">
        <v>539</v>
      </c>
      <c r="F7" s="75"/>
      <c r="G7" s="18" t="str">
        <f t="shared" si="0"/>
        <v>A ekc:renovator B</v>
      </c>
      <c r="H7" s="18" t="str">
        <f t="shared" si="0"/>
        <v>A  B</v>
      </c>
      <c r="I7" s="75" t="s">
        <v>608</v>
      </c>
      <c r="J7" s="73" t="s">
        <v>609</v>
      </c>
      <c r="K7" s="73" t="s">
        <v>610</v>
      </c>
      <c r="L7" s="78" t="s">
        <v>611</v>
      </c>
      <c r="M7" s="76"/>
    </row>
    <row r="8" spans="1:13" ht="17.25" thickBot="1">
      <c r="A8" s="30" t="s">
        <v>207</v>
      </c>
      <c r="B8" s="30"/>
      <c r="C8" s="30"/>
      <c r="D8" s="30"/>
      <c r="E8" s="18" t="s">
        <v>539</v>
      </c>
      <c r="F8" s="18"/>
      <c r="G8" s="18" t="str">
        <f t="shared" si="0"/>
        <v>A ekc:renovator B</v>
      </c>
      <c r="H8" s="18" t="str">
        <f t="shared" si="0"/>
        <v>A  B</v>
      </c>
      <c r="I8" s="18" t="s">
        <v>302</v>
      </c>
      <c r="J8" s="18" t="s">
        <v>127</v>
      </c>
      <c r="K8" s="18" t="s">
        <v>126</v>
      </c>
      <c r="L8" s="18"/>
      <c r="M8" s="18"/>
    </row>
    <row r="9" spans="1:13" ht="17.25" thickBot="1">
      <c r="A9" s="30" t="s">
        <v>208</v>
      </c>
      <c r="B9" s="30"/>
      <c r="C9" s="30"/>
      <c r="D9" s="30"/>
      <c r="E9" s="63" t="s">
        <v>543</v>
      </c>
      <c r="F9" s="63"/>
      <c r="G9" s="18" t="str">
        <f t="shared" si="0"/>
        <v>A dcterms:creator B</v>
      </c>
      <c r="H9" s="18" t="str">
        <f t="shared" si="0"/>
        <v>A  B</v>
      </c>
      <c r="I9" s="22" t="s">
        <v>309</v>
      </c>
      <c r="J9" s="140" t="s">
        <v>130</v>
      </c>
      <c r="K9" s="140" t="s">
        <v>126</v>
      </c>
      <c r="L9" s="24" t="s">
        <v>310</v>
      </c>
      <c r="M9" s="140"/>
    </row>
    <row r="10" spans="1:13" ht="17.25" thickBot="1">
      <c r="A10" s="30" t="s">
        <v>209</v>
      </c>
      <c r="B10" s="30"/>
      <c r="C10" s="30"/>
      <c r="D10" s="30"/>
      <c r="E10" s="63" t="s">
        <v>543</v>
      </c>
      <c r="F10" s="63"/>
      <c r="G10" s="18" t="str">
        <f t="shared" si="0"/>
        <v>A dcterms:creator B</v>
      </c>
      <c r="H10" s="18" t="str">
        <f t="shared" si="0"/>
        <v>A  B</v>
      </c>
      <c r="I10" s="22" t="s">
        <v>309</v>
      </c>
      <c r="J10" s="141"/>
      <c r="K10" s="141"/>
      <c r="L10" s="25" t="s">
        <v>311</v>
      </c>
      <c r="M10" s="141"/>
    </row>
    <row r="11" spans="1:13" ht="17.25" thickBot="1">
      <c r="A11" s="30" t="s">
        <v>210</v>
      </c>
      <c r="B11" s="30"/>
      <c r="C11" s="30"/>
      <c r="D11" s="30"/>
      <c r="E11" s="18" t="s">
        <v>543</v>
      </c>
      <c r="F11" s="18"/>
      <c r="G11" s="18" t="str">
        <f t="shared" si="0"/>
        <v>A dcterms:creator B</v>
      </c>
      <c r="H11" s="18" t="str">
        <f t="shared" si="0"/>
        <v>A  B</v>
      </c>
      <c r="I11" s="18" t="s">
        <v>309</v>
      </c>
      <c r="J11" s="18" t="s">
        <v>131</v>
      </c>
      <c r="K11" s="18" t="s">
        <v>126</v>
      </c>
      <c r="L11" s="20" t="s">
        <v>312</v>
      </c>
      <c r="M11" s="18" t="s">
        <v>132</v>
      </c>
    </row>
    <row r="12" spans="1:13" ht="17.25" thickBot="1">
      <c r="A12" s="30" t="s">
        <v>211</v>
      </c>
      <c r="B12" s="30"/>
      <c r="C12" s="30"/>
      <c r="D12" s="30"/>
      <c r="E12" s="63" t="s">
        <v>543</v>
      </c>
      <c r="F12" s="63"/>
      <c r="G12" s="18" t="str">
        <f t="shared" si="0"/>
        <v>A dcterms:creator B</v>
      </c>
      <c r="H12" s="18" t="str">
        <f t="shared" si="0"/>
        <v>A  B</v>
      </c>
      <c r="I12" s="22" t="s">
        <v>313</v>
      </c>
      <c r="J12" s="140" t="s">
        <v>131</v>
      </c>
      <c r="K12" s="140" t="s">
        <v>126</v>
      </c>
      <c r="L12" s="24" t="s">
        <v>133</v>
      </c>
      <c r="M12" s="140"/>
    </row>
    <row r="13" spans="1:13" ht="17.25" thickBot="1">
      <c r="A13" s="30" t="s">
        <v>212</v>
      </c>
      <c r="B13" s="30"/>
      <c r="C13" s="30"/>
      <c r="D13" s="30"/>
      <c r="E13" s="63" t="s">
        <v>543</v>
      </c>
      <c r="F13" s="63"/>
      <c r="G13" s="18" t="str">
        <f t="shared" si="0"/>
        <v>A dcterms:creator B</v>
      </c>
      <c r="H13" s="18" t="str">
        <f t="shared" si="0"/>
        <v>A  B</v>
      </c>
      <c r="I13" s="22" t="s">
        <v>313</v>
      </c>
      <c r="J13" s="141"/>
      <c r="K13" s="141"/>
      <c r="L13" s="25" t="s">
        <v>314</v>
      </c>
      <c r="M13" s="141"/>
    </row>
    <row r="14" spans="1:13" ht="17.25" thickBot="1">
      <c r="A14" s="30" t="s">
        <v>211</v>
      </c>
      <c r="B14" s="30"/>
      <c r="C14" s="30"/>
      <c r="D14" s="30"/>
      <c r="E14" s="63" t="s">
        <v>543</v>
      </c>
      <c r="F14" s="63"/>
      <c r="G14" s="18" t="str">
        <f t="shared" si="0"/>
        <v>A dcterms:creator B</v>
      </c>
      <c r="H14" s="18" t="str">
        <f t="shared" si="0"/>
        <v>A  B</v>
      </c>
      <c r="I14" s="22" t="s">
        <v>313</v>
      </c>
      <c r="J14" s="140" t="s">
        <v>134</v>
      </c>
      <c r="K14" s="140" t="s">
        <v>126</v>
      </c>
      <c r="L14" s="24" t="s">
        <v>135</v>
      </c>
      <c r="M14" s="140"/>
    </row>
    <row r="15" spans="1:13" ht="17.25" thickBot="1">
      <c r="A15" s="30" t="s">
        <v>213</v>
      </c>
      <c r="B15" s="30"/>
      <c r="C15" s="30"/>
      <c r="D15" s="30"/>
      <c r="E15" s="63" t="s">
        <v>543</v>
      </c>
      <c r="F15" s="63"/>
      <c r="G15" s="18" t="str">
        <f t="shared" si="0"/>
        <v>A dcterms:creator B</v>
      </c>
      <c r="H15" s="18" t="str">
        <f t="shared" si="0"/>
        <v>A  B</v>
      </c>
      <c r="I15" s="22" t="s">
        <v>313</v>
      </c>
      <c r="J15" s="141"/>
      <c r="K15" s="141"/>
      <c r="L15" s="25" t="s">
        <v>315</v>
      </c>
      <c r="M15" s="141"/>
    </row>
    <row r="16" spans="1:13" ht="17.25" thickBot="1">
      <c r="A16" s="30" t="s">
        <v>214</v>
      </c>
      <c r="B16" s="30"/>
      <c r="C16" s="30"/>
      <c r="D16" s="30"/>
      <c r="E16" s="63" t="s">
        <v>543</v>
      </c>
      <c r="F16" s="63"/>
      <c r="G16" s="18" t="str">
        <f t="shared" si="0"/>
        <v>A dcterms:creator B</v>
      </c>
      <c r="H16" s="18" t="str">
        <f t="shared" si="0"/>
        <v>A  B</v>
      </c>
      <c r="I16" s="22" t="s">
        <v>313</v>
      </c>
      <c r="J16" s="140" t="s">
        <v>136</v>
      </c>
      <c r="K16" s="140" t="s">
        <v>126</v>
      </c>
      <c r="L16" s="24" t="s">
        <v>137</v>
      </c>
      <c r="M16" s="140"/>
    </row>
    <row r="17" spans="1:13" ht="17.25" thickBot="1">
      <c r="A17" s="30" t="s">
        <v>214</v>
      </c>
      <c r="B17" s="30"/>
      <c r="C17" s="30"/>
      <c r="D17" s="30"/>
      <c r="E17" s="63" t="s">
        <v>543</v>
      </c>
      <c r="F17" s="63"/>
      <c r="G17" s="18" t="str">
        <f t="shared" si="0"/>
        <v>A dcterms:creator B</v>
      </c>
      <c r="H17" s="18" t="str">
        <f t="shared" si="0"/>
        <v>A  B</v>
      </c>
      <c r="I17" s="22" t="s">
        <v>313</v>
      </c>
      <c r="J17" s="141"/>
      <c r="K17" s="141"/>
      <c r="L17" s="25" t="s">
        <v>138</v>
      </c>
      <c r="M17" s="141"/>
    </row>
    <row r="18" spans="1:13" ht="17.25" thickBot="1">
      <c r="A18" s="30" t="s">
        <v>215</v>
      </c>
      <c r="B18" s="30"/>
      <c r="C18" s="30"/>
      <c r="D18" s="30"/>
      <c r="E18" s="18" t="s">
        <v>543</v>
      </c>
      <c r="F18" s="18"/>
      <c r="G18" s="18" t="str">
        <f t="shared" si="0"/>
        <v>A dcterms:creator B</v>
      </c>
      <c r="H18" s="18" t="str">
        <f t="shared" si="0"/>
        <v>A  B</v>
      </c>
      <c r="I18" s="18" t="s">
        <v>316</v>
      </c>
      <c r="J18" s="18" t="s">
        <v>136</v>
      </c>
      <c r="K18" s="18" t="s">
        <v>126</v>
      </c>
      <c r="L18" s="21" t="s">
        <v>317</v>
      </c>
      <c r="M18" s="18"/>
    </row>
    <row r="19" spans="1:13" ht="17.25" thickBot="1">
      <c r="A19" s="30" t="s">
        <v>216</v>
      </c>
      <c r="B19" s="30"/>
      <c r="C19" s="30"/>
      <c r="D19" s="30"/>
      <c r="E19" s="18" t="s">
        <v>543</v>
      </c>
      <c r="F19" s="18"/>
      <c r="G19" s="18" t="str">
        <f t="shared" si="0"/>
        <v>A dcterms:creator B</v>
      </c>
      <c r="H19" s="18" t="str">
        <f t="shared" si="0"/>
        <v>A  B</v>
      </c>
      <c r="I19" s="18" t="s">
        <v>318</v>
      </c>
      <c r="J19" s="18" t="s">
        <v>139</v>
      </c>
      <c r="K19" s="18" t="s">
        <v>126</v>
      </c>
      <c r="L19" s="20" t="s">
        <v>319</v>
      </c>
      <c r="M19" s="18" t="s">
        <v>132</v>
      </c>
    </row>
    <row r="20" spans="1:13" ht="17.25" thickBot="1">
      <c r="A20" s="30" t="s">
        <v>217</v>
      </c>
      <c r="B20" s="30"/>
      <c r="C20" s="30"/>
      <c r="D20" s="30"/>
      <c r="E20" s="18" t="s">
        <v>544</v>
      </c>
      <c r="F20" s="18"/>
      <c r="G20" s="18" t="str">
        <f t="shared" si="0"/>
        <v>A dcterms:publisher B</v>
      </c>
      <c r="H20" s="18" t="str">
        <f t="shared" si="0"/>
        <v>A  B</v>
      </c>
      <c r="I20" s="18" t="s">
        <v>320</v>
      </c>
      <c r="J20" s="18" t="s">
        <v>131</v>
      </c>
      <c r="K20" s="18" t="s">
        <v>126</v>
      </c>
      <c r="L20" s="20" t="s">
        <v>321</v>
      </c>
      <c r="M20" s="18"/>
    </row>
    <row r="21" spans="1:13" ht="17.25" thickBot="1">
      <c r="A21" s="30" t="s">
        <v>218</v>
      </c>
      <c r="B21" s="30"/>
      <c r="C21" s="30"/>
      <c r="D21" s="30"/>
      <c r="E21" s="18" t="s">
        <v>544</v>
      </c>
      <c r="F21" s="18"/>
      <c r="G21" s="18" t="str">
        <f t="shared" si="0"/>
        <v>A dcterms:publisher B</v>
      </c>
      <c r="H21" s="18" t="str">
        <f t="shared" si="0"/>
        <v>A  B</v>
      </c>
      <c r="I21" s="18" t="s">
        <v>320</v>
      </c>
      <c r="J21" s="18" t="s">
        <v>136</v>
      </c>
      <c r="K21" s="18" t="s">
        <v>126</v>
      </c>
      <c r="L21" s="18"/>
      <c r="M21" s="18"/>
    </row>
    <row r="22" spans="1:13" ht="17.25" thickBot="1">
      <c r="A22" s="30" t="s">
        <v>219</v>
      </c>
      <c r="B22" s="30"/>
      <c r="C22" s="30"/>
      <c r="D22" s="30"/>
      <c r="E22" s="18" t="s">
        <v>544</v>
      </c>
      <c r="F22" s="18"/>
      <c r="G22" s="18" t="str">
        <f t="shared" si="0"/>
        <v>A dcterms:publisher B</v>
      </c>
      <c r="H22" s="18" t="str">
        <f t="shared" si="0"/>
        <v>A  B</v>
      </c>
      <c r="I22" s="18" t="s">
        <v>322</v>
      </c>
      <c r="J22" s="18" t="s">
        <v>136</v>
      </c>
      <c r="K22" s="18" t="s">
        <v>126</v>
      </c>
      <c r="L22" s="21" t="s">
        <v>140</v>
      </c>
      <c r="M22" s="18"/>
    </row>
    <row r="23" spans="1:13" ht="17.25" thickBot="1">
      <c r="A23" s="30" t="s">
        <v>220</v>
      </c>
      <c r="B23" s="30"/>
      <c r="C23" s="30"/>
      <c r="D23" s="30"/>
      <c r="E23" s="63" t="s">
        <v>544</v>
      </c>
      <c r="F23" s="63"/>
      <c r="G23" s="18" t="str">
        <f t="shared" si="0"/>
        <v>A dcterms:publisher B</v>
      </c>
      <c r="H23" s="18" t="str">
        <f t="shared" si="0"/>
        <v>A  B</v>
      </c>
      <c r="I23" s="22" t="s">
        <v>322</v>
      </c>
      <c r="J23" s="140" t="s">
        <v>131</v>
      </c>
      <c r="K23" s="140" t="s">
        <v>129</v>
      </c>
      <c r="L23" s="24" t="s">
        <v>141</v>
      </c>
      <c r="M23" s="140"/>
    </row>
    <row r="24" spans="1:13" ht="17.25" thickBot="1">
      <c r="A24" s="30" t="s">
        <v>221</v>
      </c>
      <c r="B24" s="30"/>
      <c r="C24" s="30"/>
      <c r="D24" s="30"/>
      <c r="E24" s="63" t="s">
        <v>544</v>
      </c>
      <c r="F24" s="63"/>
      <c r="G24" s="18" t="str">
        <f t="shared" si="0"/>
        <v>A dcterms:publisher B</v>
      </c>
      <c r="H24" s="18" t="str">
        <f t="shared" si="0"/>
        <v>A  B</v>
      </c>
      <c r="I24" s="22" t="s">
        <v>322</v>
      </c>
      <c r="J24" s="141"/>
      <c r="K24" s="141"/>
      <c r="L24" s="25" t="s">
        <v>142</v>
      </c>
      <c r="M24" s="141"/>
    </row>
    <row r="25" spans="1:13" ht="17.25" thickBot="1">
      <c r="A25" s="30" t="s">
        <v>219</v>
      </c>
      <c r="B25" s="30"/>
      <c r="C25" s="30"/>
      <c r="D25" s="30"/>
      <c r="E25" s="18" t="s">
        <v>544</v>
      </c>
      <c r="F25" s="18"/>
      <c r="G25" s="18" t="str">
        <f t="shared" si="0"/>
        <v>A dcterms:publisher B</v>
      </c>
      <c r="H25" s="18" t="str">
        <f t="shared" si="0"/>
        <v>A  B</v>
      </c>
      <c r="I25" s="18" t="s">
        <v>322</v>
      </c>
      <c r="J25" s="18" t="s">
        <v>136</v>
      </c>
      <c r="K25" s="18" t="s">
        <v>129</v>
      </c>
      <c r="L25" s="20" t="s">
        <v>143</v>
      </c>
      <c r="M25" s="18"/>
    </row>
    <row r="26" spans="1:13" ht="17.25" thickBot="1">
      <c r="A26" s="30" t="s">
        <v>222</v>
      </c>
      <c r="B26" s="30"/>
      <c r="C26" s="30"/>
      <c r="D26" s="30"/>
      <c r="E26" s="18" t="s">
        <v>544</v>
      </c>
      <c r="F26" s="18"/>
      <c r="G26" s="18" t="str">
        <f t="shared" si="0"/>
        <v>A dcterms:publisher B</v>
      </c>
      <c r="H26" s="18" t="str">
        <f t="shared" si="0"/>
        <v>A  B</v>
      </c>
      <c r="I26" s="18" t="s">
        <v>323</v>
      </c>
      <c r="J26" s="18" t="s">
        <v>131</v>
      </c>
      <c r="K26" s="18" t="s">
        <v>126</v>
      </c>
      <c r="L26" s="20" t="s">
        <v>144</v>
      </c>
      <c r="M26" s="18" t="s">
        <v>132</v>
      </c>
    </row>
    <row r="27" spans="1:13" ht="17.25" thickBot="1">
      <c r="A27" s="30" t="s">
        <v>223</v>
      </c>
      <c r="B27" s="30"/>
      <c r="C27" s="30"/>
      <c r="D27" s="30"/>
      <c r="E27" s="18" t="s">
        <v>544</v>
      </c>
      <c r="F27" s="18"/>
      <c r="G27" s="18" t="str">
        <f t="shared" si="0"/>
        <v>A dcterms:publisher B</v>
      </c>
      <c r="H27" s="18" t="str">
        <f t="shared" si="0"/>
        <v>A  B</v>
      </c>
      <c r="I27" s="18" t="s">
        <v>323</v>
      </c>
      <c r="J27" s="18" t="s">
        <v>136</v>
      </c>
      <c r="K27" s="18" t="s">
        <v>126</v>
      </c>
      <c r="L27" s="18"/>
      <c r="M27" s="18"/>
    </row>
    <row r="28" spans="1:13" ht="17.25" thickBot="1">
      <c r="A28" s="30" t="s">
        <v>224</v>
      </c>
      <c r="B28" s="30"/>
      <c r="C28" s="30"/>
      <c r="D28" s="30"/>
      <c r="E28" s="18" t="s">
        <v>544</v>
      </c>
      <c r="F28" s="18"/>
      <c r="G28" s="18" t="str">
        <f t="shared" si="0"/>
        <v>A dcterms:publisher B</v>
      </c>
      <c r="H28" s="18" t="str">
        <f t="shared" si="0"/>
        <v>A  B</v>
      </c>
      <c r="I28" s="18" t="s">
        <v>323</v>
      </c>
      <c r="J28" s="18" t="s">
        <v>131</v>
      </c>
      <c r="K28" s="18" t="s">
        <v>126</v>
      </c>
      <c r="L28" s="20" t="s">
        <v>145</v>
      </c>
      <c r="M28" s="18"/>
    </row>
    <row r="29" spans="1:13" ht="17.25" thickBot="1">
      <c r="A29" s="30" t="s">
        <v>224</v>
      </c>
      <c r="B29" s="30"/>
      <c r="C29" s="30"/>
      <c r="D29" s="30"/>
      <c r="E29" s="18" t="s">
        <v>544</v>
      </c>
      <c r="F29" s="18"/>
      <c r="G29" s="18" t="str">
        <f t="shared" si="0"/>
        <v>A dcterms:publisher B</v>
      </c>
      <c r="H29" s="18" t="str">
        <f t="shared" si="0"/>
        <v>A  B</v>
      </c>
      <c r="I29" s="18" t="s">
        <v>323</v>
      </c>
      <c r="J29" s="18" t="s">
        <v>131</v>
      </c>
      <c r="K29" s="18" t="s">
        <v>129</v>
      </c>
      <c r="L29" s="20" t="s">
        <v>146</v>
      </c>
      <c r="M29" s="18"/>
    </row>
    <row r="30" spans="1:13" ht="17.25" thickBot="1">
      <c r="A30" s="30" t="s">
        <v>225</v>
      </c>
      <c r="B30" s="30"/>
      <c r="C30" s="30"/>
      <c r="D30" s="30"/>
      <c r="E30" s="18" t="s">
        <v>544</v>
      </c>
      <c r="F30" s="18"/>
      <c r="G30" s="18" t="str">
        <f t="shared" si="0"/>
        <v>A dcterms:publisher B</v>
      </c>
      <c r="H30" s="18" t="str">
        <f t="shared" si="0"/>
        <v>A  B</v>
      </c>
      <c r="I30" s="18" t="s">
        <v>323</v>
      </c>
      <c r="J30" s="18" t="s">
        <v>136</v>
      </c>
      <c r="K30" s="18" t="s">
        <v>129</v>
      </c>
      <c r="L30" s="18"/>
      <c r="M30" s="18"/>
    </row>
    <row r="31" spans="1:13" ht="72" thickBot="1">
      <c r="A31" s="30" t="s">
        <v>226</v>
      </c>
      <c r="B31" s="30"/>
      <c r="C31" s="30"/>
      <c r="D31" s="30"/>
      <c r="E31" s="18" t="s">
        <v>544</v>
      </c>
      <c r="F31" s="18"/>
      <c r="G31" s="18" t="str">
        <f t="shared" si="0"/>
        <v>A dcterms:publisher B</v>
      </c>
      <c r="H31" s="18" t="str">
        <f t="shared" si="0"/>
        <v>A  B</v>
      </c>
      <c r="I31" s="18" t="s">
        <v>324</v>
      </c>
      <c r="J31" s="18" t="s">
        <v>131</v>
      </c>
      <c r="K31" s="18" t="s">
        <v>129</v>
      </c>
      <c r="L31" s="20" t="s">
        <v>325</v>
      </c>
      <c r="M31" s="18" t="s">
        <v>326</v>
      </c>
    </row>
    <row r="32" spans="1:13" ht="57.75" thickBot="1">
      <c r="A32" s="30" t="s">
        <v>226</v>
      </c>
      <c r="B32" s="30"/>
      <c r="C32" s="30"/>
      <c r="D32" s="30"/>
      <c r="E32" s="18" t="s">
        <v>544</v>
      </c>
      <c r="F32" s="18"/>
      <c r="G32" s="18" t="str">
        <f t="shared" si="0"/>
        <v>A dcterms:publisher B</v>
      </c>
      <c r="H32" s="18" t="str">
        <f t="shared" si="0"/>
        <v>A  B</v>
      </c>
      <c r="I32" s="18" t="s">
        <v>324</v>
      </c>
      <c r="J32" s="18" t="s">
        <v>125</v>
      </c>
      <c r="K32" s="18" t="s">
        <v>129</v>
      </c>
      <c r="L32" s="20" t="s">
        <v>147</v>
      </c>
      <c r="M32" s="18" t="s">
        <v>327</v>
      </c>
    </row>
    <row r="33" spans="1:13" ht="17.25" thickBot="1">
      <c r="A33" s="30" t="s">
        <v>227</v>
      </c>
      <c r="B33" s="30"/>
      <c r="C33" s="30"/>
      <c r="D33" s="30"/>
      <c r="E33" s="18" t="s">
        <v>544</v>
      </c>
      <c r="F33" s="18"/>
      <c r="G33" s="18" t="str">
        <f t="shared" si="0"/>
        <v>A dcterms:publisher B</v>
      </c>
      <c r="H33" s="18" t="str">
        <f t="shared" si="0"/>
        <v>A  B</v>
      </c>
      <c r="I33" s="18" t="s">
        <v>324</v>
      </c>
      <c r="J33" s="18" t="s">
        <v>136</v>
      </c>
      <c r="K33" s="18" t="s">
        <v>129</v>
      </c>
      <c r="L33" s="18"/>
      <c r="M33" s="18"/>
    </row>
    <row r="34" spans="1:13" ht="17.25" thickBot="1">
      <c r="A34" s="30" t="s">
        <v>228</v>
      </c>
      <c r="B34" s="30"/>
      <c r="C34" s="30"/>
      <c r="D34" s="30"/>
      <c r="E34" s="63" t="s">
        <v>545</v>
      </c>
      <c r="F34" s="63"/>
      <c r="G34" s="18" t="str">
        <f t="shared" si="0"/>
        <v>A edm:currentLocation B</v>
      </c>
      <c r="H34" s="18" t="str">
        <f t="shared" si="0"/>
        <v>A  B</v>
      </c>
      <c r="I34" s="22" t="s">
        <v>328</v>
      </c>
      <c r="J34" s="140" t="s">
        <v>131</v>
      </c>
      <c r="K34" s="140" t="s">
        <v>129</v>
      </c>
      <c r="L34" s="24" t="s">
        <v>329</v>
      </c>
      <c r="M34" s="140"/>
    </row>
    <row r="35" spans="1:13" ht="29.25" thickBot="1">
      <c r="A35" s="30" t="s">
        <v>228</v>
      </c>
      <c r="B35" s="30"/>
      <c r="C35" s="30"/>
      <c r="D35" s="30"/>
      <c r="E35" s="63" t="s">
        <v>545</v>
      </c>
      <c r="F35" s="63"/>
      <c r="G35" s="18" t="str">
        <f t="shared" si="0"/>
        <v>A edm:currentLocation B</v>
      </c>
      <c r="H35" s="18" t="str">
        <f t="shared" si="0"/>
        <v>A  B</v>
      </c>
      <c r="I35" s="22" t="s">
        <v>328</v>
      </c>
      <c r="J35" s="141"/>
      <c r="K35" s="141"/>
      <c r="L35" s="25" t="s">
        <v>330</v>
      </c>
      <c r="M35" s="141"/>
    </row>
    <row r="36" spans="1:13" ht="17.25" thickBot="1">
      <c r="A36" s="30" t="s">
        <v>229</v>
      </c>
      <c r="B36" s="30"/>
      <c r="C36" s="30"/>
      <c r="D36" s="30"/>
      <c r="E36" s="18" t="s">
        <v>545</v>
      </c>
      <c r="F36" s="18"/>
      <c r="G36" s="18" t="str">
        <f t="shared" si="0"/>
        <v>A edm:currentLocation B</v>
      </c>
      <c r="H36" s="18" t="str">
        <f t="shared" si="0"/>
        <v>A  B</v>
      </c>
      <c r="I36" s="18" t="s">
        <v>331</v>
      </c>
      <c r="J36" s="18" t="s">
        <v>136</v>
      </c>
      <c r="K36" s="18" t="s">
        <v>129</v>
      </c>
      <c r="L36" s="18"/>
      <c r="M36" s="18"/>
    </row>
    <row r="37" spans="1:13" ht="17.25" thickBot="1">
      <c r="A37" s="30" t="s">
        <v>230</v>
      </c>
      <c r="B37" s="30"/>
      <c r="C37" s="30"/>
      <c r="D37" s="30"/>
      <c r="E37" s="63" t="s">
        <v>545</v>
      </c>
      <c r="F37" s="63"/>
      <c r="G37" s="18" t="str">
        <f t="shared" si="0"/>
        <v>A edm:currentLocation B</v>
      </c>
      <c r="H37" s="18" t="str">
        <f t="shared" si="0"/>
        <v>A  B</v>
      </c>
      <c r="I37" s="22" t="s">
        <v>332</v>
      </c>
      <c r="J37" s="140" t="s">
        <v>136</v>
      </c>
      <c r="K37" s="140" t="s">
        <v>126</v>
      </c>
      <c r="L37" s="26" t="s">
        <v>333</v>
      </c>
      <c r="M37" s="140"/>
    </row>
    <row r="38" spans="1:13" ht="17.25" thickBot="1">
      <c r="A38" s="30" t="s">
        <v>230</v>
      </c>
      <c r="B38" s="30"/>
      <c r="C38" s="30"/>
      <c r="D38" s="30"/>
      <c r="E38" s="63" t="s">
        <v>545</v>
      </c>
      <c r="F38" s="63"/>
      <c r="G38" s="18" t="str">
        <f t="shared" si="0"/>
        <v>A edm:currentLocation B</v>
      </c>
      <c r="H38" s="18" t="str">
        <f t="shared" si="0"/>
        <v>A  B</v>
      </c>
      <c r="I38" s="23"/>
      <c r="J38" s="141"/>
      <c r="K38" s="141"/>
      <c r="L38" s="25" t="s">
        <v>334</v>
      </c>
      <c r="M38" s="141"/>
    </row>
    <row r="39" spans="1:13" ht="17.25" thickBot="1">
      <c r="A39" s="30" t="s">
        <v>230</v>
      </c>
      <c r="B39" s="30"/>
      <c r="C39" s="30"/>
      <c r="D39" s="30"/>
      <c r="E39" s="18" t="s">
        <v>545</v>
      </c>
      <c r="F39" s="18"/>
      <c r="G39" s="18" t="str">
        <f t="shared" si="0"/>
        <v>A edm:currentLocation B</v>
      </c>
      <c r="H39" s="18" t="str">
        <f t="shared" si="0"/>
        <v>A  B</v>
      </c>
      <c r="I39" s="18" t="s">
        <v>335</v>
      </c>
      <c r="J39" s="18" t="s">
        <v>131</v>
      </c>
      <c r="K39" s="18" t="s">
        <v>125</v>
      </c>
      <c r="L39" s="20" t="s">
        <v>336</v>
      </c>
      <c r="M39" s="18"/>
    </row>
    <row r="40" spans="1:13" ht="17.25" thickBot="1">
      <c r="A40" s="30" t="s">
        <v>230</v>
      </c>
      <c r="B40" s="30"/>
      <c r="C40" s="30"/>
      <c r="D40" s="30"/>
      <c r="E40" s="63" t="s">
        <v>545</v>
      </c>
      <c r="F40" s="63"/>
      <c r="G40" s="18" t="str">
        <f t="shared" si="0"/>
        <v>A edm:currentLocation B</v>
      </c>
      <c r="H40" s="18" t="str">
        <f t="shared" si="0"/>
        <v>A  B</v>
      </c>
      <c r="I40" s="22" t="s">
        <v>335</v>
      </c>
      <c r="J40" s="140" t="s">
        <v>125</v>
      </c>
      <c r="K40" s="140" t="s">
        <v>125</v>
      </c>
      <c r="L40" s="24" t="s">
        <v>337</v>
      </c>
      <c r="M40" s="140" t="s">
        <v>148</v>
      </c>
    </row>
    <row r="41" spans="1:13" ht="17.25" thickBot="1">
      <c r="A41" s="30" t="s">
        <v>231</v>
      </c>
      <c r="B41" s="30"/>
      <c r="C41" s="30"/>
      <c r="D41" s="30"/>
      <c r="E41" s="63" t="s">
        <v>545</v>
      </c>
      <c r="F41" s="63"/>
      <c r="G41" s="18" t="str">
        <f t="shared" si="0"/>
        <v>A edm:currentLocation B</v>
      </c>
      <c r="H41" s="18" t="str">
        <f t="shared" si="0"/>
        <v>A  B</v>
      </c>
      <c r="I41" s="23"/>
      <c r="J41" s="141"/>
      <c r="K41" s="141"/>
      <c r="L41" s="25" t="s">
        <v>338</v>
      </c>
      <c r="M41" s="141"/>
    </row>
    <row r="42" spans="1:13" ht="17.25" thickBot="1">
      <c r="A42" s="30" t="s">
        <v>230</v>
      </c>
      <c r="B42" s="30"/>
      <c r="C42" s="30"/>
      <c r="D42" s="30"/>
      <c r="E42" s="18" t="s">
        <v>545</v>
      </c>
      <c r="F42" s="18"/>
      <c r="G42" s="18" t="str">
        <f t="shared" si="0"/>
        <v>A edm:currentLocation B</v>
      </c>
      <c r="H42" s="18" t="str">
        <f t="shared" si="0"/>
        <v>A  B</v>
      </c>
      <c r="I42" s="18" t="s">
        <v>335</v>
      </c>
      <c r="J42" s="18" t="s">
        <v>131</v>
      </c>
      <c r="K42" s="18" t="s">
        <v>129</v>
      </c>
      <c r="L42" s="20" t="s">
        <v>339</v>
      </c>
      <c r="M42" s="18" t="s">
        <v>132</v>
      </c>
    </row>
    <row r="43" spans="1:13" ht="17.25" thickBot="1">
      <c r="A43" s="30" t="s">
        <v>232</v>
      </c>
      <c r="B43" s="30"/>
      <c r="C43" s="30"/>
      <c r="D43" s="30"/>
      <c r="E43" s="18" t="s">
        <v>545</v>
      </c>
      <c r="F43" s="18"/>
      <c r="G43" s="18" t="str">
        <f t="shared" si="0"/>
        <v>A edm:currentLocation B</v>
      </c>
      <c r="H43" s="18" t="str">
        <f t="shared" si="0"/>
        <v>A  B</v>
      </c>
      <c r="I43" s="18" t="s">
        <v>335</v>
      </c>
      <c r="J43" s="18" t="s">
        <v>136</v>
      </c>
      <c r="K43" s="18" t="s">
        <v>127</v>
      </c>
      <c r="L43" s="20" t="s">
        <v>149</v>
      </c>
      <c r="M43" s="18"/>
    </row>
    <row r="44" spans="1:13" ht="17.25" thickBot="1">
      <c r="A44" s="30" t="s">
        <v>232</v>
      </c>
      <c r="B44" s="30"/>
      <c r="C44" s="30"/>
      <c r="D44" s="30"/>
      <c r="E44" s="63" t="s">
        <v>545</v>
      </c>
      <c r="F44" s="63"/>
      <c r="G44" s="18" t="str">
        <f t="shared" si="0"/>
        <v>A edm:currentLocation B</v>
      </c>
      <c r="H44" s="18" t="str">
        <f t="shared" si="0"/>
        <v>A  B</v>
      </c>
      <c r="I44" s="22" t="s">
        <v>335</v>
      </c>
      <c r="J44" s="140" t="s">
        <v>131</v>
      </c>
      <c r="K44" s="140" t="s">
        <v>127</v>
      </c>
      <c r="L44" s="24" t="s">
        <v>340</v>
      </c>
      <c r="M44" s="140" t="s">
        <v>341</v>
      </c>
    </row>
    <row r="45" spans="1:13" ht="29.25" thickBot="1">
      <c r="A45" s="30" t="s">
        <v>233</v>
      </c>
      <c r="B45" s="30"/>
      <c r="C45" s="30"/>
      <c r="D45" s="30"/>
      <c r="E45" s="63" t="s">
        <v>545</v>
      </c>
      <c r="F45" s="63"/>
      <c r="G45" s="18" t="str">
        <f t="shared" si="0"/>
        <v>A edm:currentLocation B</v>
      </c>
      <c r="H45" s="18" t="str">
        <f t="shared" si="0"/>
        <v>A  B</v>
      </c>
      <c r="I45" s="22" t="s">
        <v>335</v>
      </c>
      <c r="J45" s="141"/>
      <c r="K45" s="141"/>
      <c r="L45" s="25" t="s">
        <v>342</v>
      </c>
      <c r="M45" s="141"/>
    </row>
    <row r="46" spans="1:13" ht="17.25" thickBot="1">
      <c r="A46" s="30" t="s">
        <v>234</v>
      </c>
      <c r="B46" s="30"/>
      <c r="C46" s="30"/>
      <c r="D46" s="30"/>
      <c r="E46" s="18" t="s">
        <v>545</v>
      </c>
      <c r="F46" s="18"/>
      <c r="G46" s="18" t="str">
        <f t="shared" si="0"/>
        <v>A edm:currentLocation B</v>
      </c>
      <c r="H46" s="18" t="str">
        <f t="shared" si="0"/>
        <v>A  B</v>
      </c>
      <c r="I46" s="18" t="s">
        <v>343</v>
      </c>
      <c r="J46" s="18" t="s">
        <v>127</v>
      </c>
      <c r="K46" s="18" t="s">
        <v>127</v>
      </c>
      <c r="L46" s="18"/>
      <c r="M46" s="18"/>
    </row>
    <row r="47" spans="1:13" ht="29.25" thickBot="1">
      <c r="A47" s="30" t="s">
        <v>235</v>
      </c>
      <c r="B47" s="30"/>
      <c r="C47" s="30"/>
      <c r="D47" s="30"/>
      <c r="E47" s="18" t="s">
        <v>546</v>
      </c>
      <c r="F47" s="18"/>
      <c r="G47" s="18" t="str">
        <f t="shared" si="0"/>
        <v>A ekc:formerLocation B</v>
      </c>
      <c r="H47" s="18" t="str">
        <f t="shared" si="0"/>
        <v>A  B</v>
      </c>
      <c r="I47" s="18" t="s">
        <v>344</v>
      </c>
      <c r="J47" s="18" t="s">
        <v>131</v>
      </c>
      <c r="K47" s="18" t="s">
        <v>127</v>
      </c>
      <c r="L47" s="20" t="s">
        <v>345</v>
      </c>
      <c r="M47" s="18" t="s">
        <v>346</v>
      </c>
    </row>
    <row r="48" spans="1:13" ht="17.25" thickBot="1">
      <c r="A48" s="30"/>
      <c r="B48" s="30"/>
      <c r="C48" s="30" t="s">
        <v>259</v>
      </c>
      <c r="D48" s="30"/>
      <c r="E48" s="18" t="s">
        <v>547</v>
      </c>
      <c r="F48" s="18"/>
      <c r="G48" s="18" t="str">
        <f t="shared" si="0"/>
        <v>A dcterms:provenance B</v>
      </c>
      <c r="H48" s="18" t="str">
        <f t="shared" si="0"/>
        <v>A  B</v>
      </c>
      <c r="I48" s="18" t="s">
        <v>347</v>
      </c>
      <c r="J48" s="18" t="s">
        <v>131</v>
      </c>
      <c r="K48" s="18" t="s">
        <v>127</v>
      </c>
      <c r="L48" s="18"/>
      <c r="M48" s="18"/>
    </row>
    <row r="49" spans="1:13" ht="17.25" thickBot="1">
      <c r="A49" s="30"/>
      <c r="B49" s="30"/>
      <c r="C49" s="30" t="s">
        <v>260</v>
      </c>
      <c r="D49" s="30"/>
      <c r="E49" s="18" t="s">
        <v>547</v>
      </c>
      <c r="F49" s="18"/>
      <c r="G49" s="18" t="str">
        <f t="shared" si="0"/>
        <v>A dcterms:provenance B</v>
      </c>
      <c r="H49" s="18" t="str">
        <f t="shared" si="0"/>
        <v>A  B</v>
      </c>
      <c r="I49" s="18" t="s">
        <v>347</v>
      </c>
      <c r="J49" s="18" t="s">
        <v>131</v>
      </c>
      <c r="K49" s="18" t="s">
        <v>136</v>
      </c>
      <c r="L49" s="20" t="s">
        <v>150</v>
      </c>
      <c r="M49" s="18"/>
    </row>
    <row r="50" spans="1:13" ht="59.25" customHeight="1" thickBot="1">
      <c r="A50" s="30"/>
      <c r="B50" s="30"/>
      <c r="C50" s="30" t="s">
        <v>261</v>
      </c>
      <c r="D50" s="30"/>
      <c r="E50" s="18" t="s">
        <v>548</v>
      </c>
      <c r="F50" s="18"/>
      <c r="G50" s="18" t="str">
        <f t="shared" si="0"/>
        <v>A dcterms:rightsHolder B</v>
      </c>
      <c r="H50" s="18" t="str">
        <f t="shared" si="0"/>
        <v>A  B</v>
      </c>
      <c r="I50" s="18" t="s">
        <v>348</v>
      </c>
      <c r="J50" s="18" t="s">
        <v>131</v>
      </c>
      <c r="K50" s="18" t="s">
        <v>129</v>
      </c>
      <c r="L50" s="20" t="s">
        <v>349</v>
      </c>
      <c r="M50" s="18" t="s">
        <v>132</v>
      </c>
    </row>
    <row r="51" spans="1:13" ht="29.25" thickBot="1">
      <c r="A51" s="30" t="s">
        <v>236</v>
      </c>
      <c r="B51" s="30" t="s">
        <v>262</v>
      </c>
      <c r="C51" s="30"/>
      <c r="D51" s="30"/>
      <c r="E51" s="63" t="s">
        <v>549</v>
      </c>
      <c r="F51" s="63" t="s">
        <v>550</v>
      </c>
      <c r="G51" s="18" t="str">
        <f t="shared" si="0"/>
        <v>A ekc:mentions B</v>
      </c>
      <c r="H51" s="18" t="str">
        <f t="shared" si="0"/>
        <v>A ekc:isMentionedIn B</v>
      </c>
      <c r="I51" s="22" t="s">
        <v>350</v>
      </c>
      <c r="J51" s="140" t="s">
        <v>131</v>
      </c>
      <c r="K51" s="140" t="s">
        <v>126</v>
      </c>
      <c r="L51" s="24" t="s">
        <v>351</v>
      </c>
      <c r="M51" s="140"/>
    </row>
    <row r="52" spans="1:13" ht="29.25" thickBot="1">
      <c r="A52" s="30" t="s">
        <v>237</v>
      </c>
      <c r="B52" s="30" t="s">
        <v>262</v>
      </c>
      <c r="C52" s="30"/>
      <c r="D52" s="30"/>
      <c r="E52" s="63" t="s">
        <v>549</v>
      </c>
      <c r="F52" s="63" t="s">
        <v>550</v>
      </c>
      <c r="G52" s="18" t="str">
        <f t="shared" si="0"/>
        <v>A ekc:mentions B</v>
      </c>
      <c r="H52" s="18" t="str">
        <f t="shared" si="0"/>
        <v>A ekc:isMentionedIn B</v>
      </c>
      <c r="I52" s="22" t="s">
        <v>350</v>
      </c>
      <c r="J52" s="141"/>
      <c r="K52" s="141"/>
      <c r="L52" s="25" t="s">
        <v>151</v>
      </c>
      <c r="M52" s="141"/>
    </row>
    <row r="53" spans="1:13" ht="59.25" customHeight="1" thickBot="1">
      <c r="A53" s="30" t="s">
        <v>238</v>
      </c>
      <c r="B53" s="30" t="s">
        <v>262</v>
      </c>
      <c r="C53" s="30"/>
      <c r="D53" s="30"/>
      <c r="E53" s="18" t="s">
        <v>549</v>
      </c>
      <c r="F53" s="18" t="s">
        <v>550</v>
      </c>
      <c r="G53" s="18" t="str">
        <f t="shared" si="0"/>
        <v>A ekc:mentions B</v>
      </c>
      <c r="H53" s="18" t="str">
        <f t="shared" si="0"/>
        <v>A ekc:isMentionedIn B</v>
      </c>
      <c r="I53" s="18" t="s">
        <v>350</v>
      </c>
      <c r="J53" s="18" t="s">
        <v>131</v>
      </c>
      <c r="K53" s="18" t="s">
        <v>139</v>
      </c>
      <c r="L53" s="20" t="s">
        <v>152</v>
      </c>
      <c r="M53" s="18"/>
    </row>
    <row r="54" spans="1:13" ht="29.25" thickBot="1">
      <c r="A54" s="30" t="s">
        <v>236</v>
      </c>
      <c r="B54" s="30" t="s">
        <v>263</v>
      </c>
      <c r="C54" s="30"/>
      <c r="D54" s="30"/>
      <c r="E54" s="63" t="s">
        <v>549</v>
      </c>
      <c r="F54" s="63" t="s">
        <v>550</v>
      </c>
      <c r="G54" s="18" t="str">
        <f t="shared" si="0"/>
        <v>A ekc:mentions B</v>
      </c>
      <c r="H54" s="18" t="str">
        <f t="shared" si="0"/>
        <v>A ekc:isMentionedIn B</v>
      </c>
      <c r="I54" s="22" t="s">
        <v>350</v>
      </c>
      <c r="J54" s="140" t="s">
        <v>131</v>
      </c>
      <c r="K54" s="140" t="s">
        <v>130</v>
      </c>
      <c r="L54" s="24" t="s">
        <v>352</v>
      </c>
      <c r="M54" s="140" t="s">
        <v>154</v>
      </c>
    </row>
    <row r="55" spans="1:13" ht="29.25" thickBot="1">
      <c r="A55" s="30" t="s">
        <v>237</v>
      </c>
      <c r="B55" s="30" t="s">
        <v>263</v>
      </c>
      <c r="C55" s="30"/>
      <c r="D55" s="30"/>
      <c r="E55" s="63" t="s">
        <v>549</v>
      </c>
      <c r="F55" s="63" t="s">
        <v>579</v>
      </c>
      <c r="G55" s="18" t="str">
        <f t="shared" si="0"/>
        <v>A ekc:mentions B</v>
      </c>
      <c r="H55" s="18" t="str">
        <f t="shared" si="0"/>
        <v>A ekc:isMentionedIn B</v>
      </c>
      <c r="I55" s="22" t="s">
        <v>350</v>
      </c>
      <c r="J55" s="141"/>
      <c r="K55" s="141"/>
      <c r="L55" s="25" t="s">
        <v>153</v>
      </c>
      <c r="M55" s="141"/>
    </row>
    <row r="56" spans="1:13" ht="29.25" thickBot="1">
      <c r="A56" s="30" t="s">
        <v>236</v>
      </c>
      <c r="B56" s="30" t="s">
        <v>262</v>
      </c>
      <c r="C56" s="30"/>
      <c r="D56" s="30"/>
      <c r="E56" s="18" t="s">
        <v>549</v>
      </c>
      <c r="F56" s="18" t="s">
        <v>550</v>
      </c>
      <c r="G56" s="18" t="str">
        <f t="shared" si="0"/>
        <v>A ekc:mentions B</v>
      </c>
      <c r="H56" s="18" t="str">
        <f t="shared" si="0"/>
        <v>A ekc:isMentionedIn B</v>
      </c>
      <c r="I56" s="18" t="s">
        <v>350</v>
      </c>
      <c r="J56" s="18" t="s">
        <v>131</v>
      </c>
      <c r="K56" s="18" t="s">
        <v>136</v>
      </c>
      <c r="L56" s="20" t="s">
        <v>155</v>
      </c>
      <c r="M56" s="18"/>
    </row>
    <row r="57" spans="1:13" ht="29.25" thickBot="1">
      <c r="A57" s="30" t="s">
        <v>238</v>
      </c>
      <c r="B57" s="30" t="s">
        <v>263</v>
      </c>
      <c r="C57" s="30"/>
      <c r="D57" s="30"/>
      <c r="E57" s="18" t="s">
        <v>549</v>
      </c>
      <c r="F57" s="18" t="s">
        <v>550</v>
      </c>
      <c r="G57" s="18" t="str">
        <f t="shared" si="0"/>
        <v>A ekc:mentions B</v>
      </c>
      <c r="H57" s="18" t="str">
        <f t="shared" si="0"/>
        <v>A ekc:isMentionedIn B</v>
      </c>
      <c r="I57" s="18" t="s">
        <v>350</v>
      </c>
      <c r="J57" s="18" t="s">
        <v>136</v>
      </c>
      <c r="K57" s="18" t="s">
        <v>126</v>
      </c>
      <c r="L57" s="18"/>
      <c r="M57" s="18"/>
    </row>
    <row r="58" spans="1:13" ht="29.25" thickBot="1">
      <c r="A58" s="30" t="s">
        <v>239</v>
      </c>
      <c r="B58" s="30" t="s">
        <v>263</v>
      </c>
      <c r="C58" s="30"/>
      <c r="D58" s="30"/>
      <c r="E58" s="18" t="s">
        <v>549</v>
      </c>
      <c r="F58" s="18" t="s">
        <v>550</v>
      </c>
      <c r="G58" s="18" t="str">
        <f t="shared" si="0"/>
        <v>A ekc:mentions B</v>
      </c>
      <c r="H58" s="18" t="str">
        <f t="shared" si="0"/>
        <v>A ekc:isMentionedIn B</v>
      </c>
      <c r="I58" s="18" t="s">
        <v>350</v>
      </c>
      <c r="J58" s="18" t="s">
        <v>136</v>
      </c>
      <c r="K58" s="18" t="s">
        <v>139</v>
      </c>
      <c r="L58" s="18"/>
      <c r="M58" s="18"/>
    </row>
    <row r="59" spans="1:13" ht="29.25" thickBot="1">
      <c r="A59" s="30" t="s">
        <v>237</v>
      </c>
      <c r="B59" s="30" t="s">
        <v>263</v>
      </c>
      <c r="C59" s="30"/>
      <c r="D59" s="30"/>
      <c r="E59" s="18" t="s">
        <v>549</v>
      </c>
      <c r="F59" s="18" t="s">
        <v>550</v>
      </c>
      <c r="G59" s="18" t="str">
        <f t="shared" si="0"/>
        <v>A ekc:mentions B</v>
      </c>
      <c r="H59" s="18" t="str">
        <f t="shared" si="0"/>
        <v>A ekc:isMentionedIn B</v>
      </c>
      <c r="I59" s="18" t="s">
        <v>350</v>
      </c>
      <c r="J59" s="18" t="s">
        <v>136</v>
      </c>
      <c r="K59" s="18" t="s">
        <v>127</v>
      </c>
      <c r="L59" s="21" t="s">
        <v>156</v>
      </c>
      <c r="M59" s="18"/>
    </row>
    <row r="60" spans="1:13" ht="29.25" thickBot="1">
      <c r="A60" s="30" t="s">
        <v>240</v>
      </c>
      <c r="B60" s="30" t="s">
        <v>264</v>
      </c>
      <c r="C60" s="30"/>
      <c r="D60" s="30"/>
      <c r="E60" s="18" t="s">
        <v>551</v>
      </c>
      <c r="F60" s="18" t="s">
        <v>552</v>
      </c>
      <c r="G60" s="18" t="str">
        <f t="shared" si="0"/>
        <v>A ekc:depicts B</v>
      </c>
      <c r="H60" s="18" t="str">
        <f t="shared" si="0"/>
        <v>A ekc:isDepictedIn B</v>
      </c>
      <c r="I60" s="18" t="s">
        <v>353</v>
      </c>
      <c r="J60" s="18" t="s">
        <v>136</v>
      </c>
      <c r="K60" s="18" t="s">
        <v>127</v>
      </c>
      <c r="L60" s="20" t="s">
        <v>157</v>
      </c>
      <c r="M60" s="18"/>
    </row>
    <row r="61" spans="1:13" ht="29.25" thickBot="1">
      <c r="A61" s="30" t="s">
        <v>241</v>
      </c>
      <c r="B61" s="30" t="s">
        <v>264</v>
      </c>
      <c r="C61" s="30"/>
      <c r="D61" s="30"/>
      <c r="E61" s="18" t="s">
        <v>551</v>
      </c>
      <c r="F61" s="18" t="s">
        <v>552</v>
      </c>
      <c r="G61" s="18" t="str">
        <f t="shared" si="0"/>
        <v>A ekc:depicts B</v>
      </c>
      <c r="H61" s="18" t="str">
        <f t="shared" si="0"/>
        <v>A ekc:isDepictedIn B</v>
      </c>
      <c r="I61" s="18" t="s">
        <v>353</v>
      </c>
      <c r="J61" s="18" t="s">
        <v>131</v>
      </c>
      <c r="K61" s="18" t="s">
        <v>139</v>
      </c>
      <c r="L61" s="20" t="s">
        <v>354</v>
      </c>
      <c r="M61" s="18"/>
    </row>
    <row r="62" spans="1:13" ht="29.25" thickBot="1">
      <c r="A62" s="30" t="s">
        <v>242</v>
      </c>
      <c r="B62" s="30" t="s">
        <v>264</v>
      </c>
      <c r="C62" s="30"/>
      <c r="D62" s="30"/>
      <c r="E62" s="18" t="s">
        <v>551</v>
      </c>
      <c r="F62" s="18" t="s">
        <v>552</v>
      </c>
      <c r="G62" s="18" t="str">
        <f t="shared" si="0"/>
        <v>A ekc:depicts B</v>
      </c>
      <c r="H62" s="18" t="str">
        <f t="shared" si="0"/>
        <v>A ekc:isDepictedIn B</v>
      </c>
      <c r="I62" s="18" t="s">
        <v>353</v>
      </c>
      <c r="J62" s="18" t="s">
        <v>136</v>
      </c>
      <c r="K62" s="18" t="s">
        <v>139</v>
      </c>
      <c r="L62" s="18"/>
      <c r="M62" s="18"/>
    </row>
    <row r="63" spans="1:13" ht="29.25" thickBot="1">
      <c r="A63" s="30" t="s">
        <v>243</v>
      </c>
      <c r="B63" s="30" t="s">
        <v>264</v>
      </c>
      <c r="C63" s="30"/>
      <c r="D63" s="30"/>
      <c r="E63" s="18" t="s">
        <v>551</v>
      </c>
      <c r="F63" s="18" t="s">
        <v>552</v>
      </c>
      <c r="G63" s="18" t="str">
        <f t="shared" si="0"/>
        <v>A ekc:depicts B</v>
      </c>
      <c r="H63" s="18" t="str">
        <f t="shared" si="0"/>
        <v>A ekc:isDepictedIn B</v>
      </c>
      <c r="I63" s="18" t="s">
        <v>353</v>
      </c>
      <c r="J63" s="18" t="s">
        <v>136</v>
      </c>
      <c r="K63" s="18" t="s">
        <v>131</v>
      </c>
      <c r="L63" s="20" t="s">
        <v>158</v>
      </c>
      <c r="M63" s="18"/>
    </row>
    <row r="64" spans="1:13" ht="29.25" thickBot="1">
      <c r="A64" s="30" t="s">
        <v>244</v>
      </c>
      <c r="B64" s="30" t="s">
        <v>264</v>
      </c>
      <c r="C64" s="30"/>
      <c r="D64" s="30"/>
      <c r="E64" s="18" t="s">
        <v>551</v>
      </c>
      <c r="F64" s="18" t="s">
        <v>552</v>
      </c>
      <c r="G64" s="18" t="str">
        <f t="shared" si="0"/>
        <v>A ekc:depicts B</v>
      </c>
      <c r="H64" s="18" t="str">
        <f t="shared" si="0"/>
        <v>A ekc:isDepictedIn B</v>
      </c>
      <c r="I64" s="18" t="s">
        <v>353</v>
      </c>
      <c r="J64" s="18" t="s">
        <v>131</v>
      </c>
      <c r="K64" s="18" t="s">
        <v>126</v>
      </c>
      <c r="L64" s="20" t="s">
        <v>355</v>
      </c>
      <c r="M64" s="18" t="s">
        <v>132</v>
      </c>
    </row>
    <row r="65" spans="1:13" ht="29.25" thickBot="1">
      <c r="A65" s="30" t="s">
        <v>245</v>
      </c>
      <c r="B65" s="30" t="s">
        <v>265</v>
      </c>
      <c r="C65" s="30"/>
      <c r="D65" s="30"/>
      <c r="E65" s="18" t="s">
        <v>551</v>
      </c>
      <c r="F65" s="18" t="s">
        <v>552</v>
      </c>
      <c r="G65" s="18" t="str">
        <f t="shared" si="0"/>
        <v>A ekc:depicts B</v>
      </c>
      <c r="H65" s="18" t="str">
        <f t="shared" si="0"/>
        <v>A ekc:isDepictedIn B</v>
      </c>
      <c r="I65" s="18" t="s">
        <v>356</v>
      </c>
      <c r="J65" s="18" t="s">
        <v>131</v>
      </c>
      <c r="K65" s="18" t="s">
        <v>136</v>
      </c>
      <c r="L65" s="20" t="s">
        <v>159</v>
      </c>
      <c r="M65" s="18" t="s">
        <v>132</v>
      </c>
    </row>
    <row r="66" spans="1:13" ht="29.25" thickBot="1">
      <c r="A66" s="30" t="s">
        <v>246</v>
      </c>
      <c r="B66" s="30" t="s">
        <v>265</v>
      </c>
      <c r="C66" s="30"/>
      <c r="D66" s="30"/>
      <c r="E66" s="18" t="s">
        <v>551</v>
      </c>
      <c r="F66" s="18" t="s">
        <v>552</v>
      </c>
      <c r="G66" s="18" t="str">
        <f t="shared" si="0"/>
        <v>A ekc:depicts B</v>
      </c>
      <c r="H66" s="18" t="str">
        <f t="shared" si="0"/>
        <v>A ekc:isDepictedIn B</v>
      </c>
      <c r="I66" s="18" t="s">
        <v>356</v>
      </c>
      <c r="J66" s="18" t="s">
        <v>136</v>
      </c>
      <c r="K66" s="18" t="s">
        <v>131</v>
      </c>
      <c r="L66" s="18"/>
      <c r="M66" s="18"/>
    </row>
    <row r="67" spans="1:13" ht="29.25" thickBot="1">
      <c r="A67" s="30" t="s">
        <v>247</v>
      </c>
      <c r="B67" s="30" t="s">
        <v>265</v>
      </c>
      <c r="C67" s="30"/>
      <c r="D67" s="30"/>
      <c r="E67" s="18" t="s">
        <v>551</v>
      </c>
      <c r="F67" s="18" t="s">
        <v>552</v>
      </c>
      <c r="G67" s="18" t="str">
        <f t="shared" si="0"/>
        <v>A ekc:depicts B</v>
      </c>
      <c r="H67" s="18" t="str">
        <f t="shared" si="0"/>
        <v>A ekc:isDepictedIn B</v>
      </c>
      <c r="I67" s="18" t="s">
        <v>356</v>
      </c>
      <c r="J67" s="18" t="s">
        <v>130</v>
      </c>
      <c r="K67" s="18" t="s">
        <v>131</v>
      </c>
      <c r="L67" s="20" t="s">
        <v>357</v>
      </c>
      <c r="M67" s="18"/>
    </row>
    <row r="68" spans="1:13" ht="29.25" thickBot="1">
      <c r="A68" s="30" t="s">
        <v>248</v>
      </c>
      <c r="B68" s="30" t="s">
        <v>266</v>
      </c>
      <c r="C68" s="30"/>
      <c r="D68" s="30"/>
      <c r="E68" s="18" t="s">
        <v>553</v>
      </c>
      <c r="F68" s="18" t="s">
        <v>554</v>
      </c>
      <c r="G68" s="18" t="str">
        <f t="shared" ref="G68:H131" si="1">"A "&amp;E68&amp;" B"</f>
        <v>A dcterms:references B</v>
      </c>
      <c r="H68" s="18" t="str">
        <f t="shared" si="1"/>
        <v>A dcterms:isReferencedy B</v>
      </c>
      <c r="I68" s="18" t="s">
        <v>358</v>
      </c>
      <c r="J68" s="18" t="s">
        <v>131</v>
      </c>
      <c r="K68" s="18" t="s">
        <v>136</v>
      </c>
      <c r="L68" s="20" t="s">
        <v>159</v>
      </c>
      <c r="M68" s="18" t="s">
        <v>132</v>
      </c>
    </row>
    <row r="69" spans="1:13" ht="29.25" thickBot="1">
      <c r="A69" s="30" t="s">
        <v>249</v>
      </c>
      <c r="B69" s="30" t="s">
        <v>266</v>
      </c>
      <c r="C69" s="30"/>
      <c r="D69" s="30"/>
      <c r="E69" s="18" t="s">
        <v>553</v>
      </c>
      <c r="F69" s="18" t="s">
        <v>554</v>
      </c>
      <c r="G69" s="18" t="str">
        <f t="shared" si="1"/>
        <v>A dcterms:references B</v>
      </c>
      <c r="H69" s="18" t="str">
        <f t="shared" si="1"/>
        <v>A dcterms:isReferencedy B</v>
      </c>
      <c r="I69" s="18" t="s">
        <v>358</v>
      </c>
      <c r="J69" s="18" t="s">
        <v>136</v>
      </c>
      <c r="K69" s="18" t="s">
        <v>136</v>
      </c>
      <c r="L69" s="20" t="s">
        <v>160</v>
      </c>
      <c r="M69" s="18"/>
    </row>
    <row r="70" spans="1:13" ht="29.25" thickBot="1">
      <c r="A70" s="30" t="s">
        <v>250</v>
      </c>
      <c r="B70" s="30" t="s">
        <v>250</v>
      </c>
      <c r="C70" s="30"/>
      <c r="D70" s="30"/>
      <c r="E70" s="18" t="s">
        <v>553</v>
      </c>
      <c r="F70" s="18" t="s">
        <v>554</v>
      </c>
      <c r="G70" s="18" t="str">
        <f t="shared" si="1"/>
        <v>A dcterms:references B</v>
      </c>
      <c r="H70" s="18" t="str">
        <f t="shared" si="1"/>
        <v>A dcterms:isReferencedy B</v>
      </c>
      <c r="I70" s="18" t="s">
        <v>359</v>
      </c>
      <c r="J70" s="18" t="s">
        <v>136</v>
      </c>
      <c r="K70" s="18" t="s">
        <v>136</v>
      </c>
      <c r="L70" s="18"/>
      <c r="M70" s="18"/>
    </row>
    <row r="71" spans="1:13" ht="29.25" thickBot="1">
      <c r="A71" s="30" t="s">
        <v>251</v>
      </c>
      <c r="B71" s="30" t="s">
        <v>267</v>
      </c>
      <c r="C71" s="30"/>
      <c r="D71" s="30"/>
      <c r="E71" s="18" t="s">
        <v>555</v>
      </c>
      <c r="F71" s="18" t="s">
        <v>556</v>
      </c>
      <c r="G71" s="18" t="str">
        <f t="shared" si="1"/>
        <v>A dcterms:hasPart B</v>
      </c>
      <c r="H71" s="18" t="str">
        <f t="shared" si="1"/>
        <v>A dcterms:isPartOf B</v>
      </c>
      <c r="I71" s="18" t="s">
        <v>360</v>
      </c>
      <c r="J71" s="18" t="s">
        <v>131</v>
      </c>
      <c r="K71" s="18" t="s">
        <v>134</v>
      </c>
      <c r="L71" s="20" t="s">
        <v>161</v>
      </c>
      <c r="M71" s="18"/>
    </row>
    <row r="72" spans="1:13" ht="29.25" thickBot="1">
      <c r="A72" s="30" t="s">
        <v>252</v>
      </c>
      <c r="B72" s="30" t="s">
        <v>267</v>
      </c>
      <c r="C72" s="30"/>
      <c r="D72" s="30"/>
      <c r="E72" s="18" t="s">
        <v>555</v>
      </c>
      <c r="F72" s="18" t="s">
        <v>556</v>
      </c>
      <c r="G72" s="18" t="str">
        <f t="shared" si="1"/>
        <v>A dcterms:hasPart B</v>
      </c>
      <c r="H72" s="18" t="str">
        <f t="shared" si="1"/>
        <v>A dcterms:isPartOf B</v>
      </c>
      <c r="I72" s="18" t="s">
        <v>360</v>
      </c>
      <c r="J72" s="18" t="s">
        <v>131</v>
      </c>
      <c r="K72" s="18" t="s">
        <v>136</v>
      </c>
      <c r="L72" s="20" t="s">
        <v>159</v>
      </c>
      <c r="M72" s="18" t="s">
        <v>132</v>
      </c>
    </row>
    <row r="73" spans="1:13" ht="29.25" thickBot="1">
      <c r="A73" s="30" t="s">
        <v>253</v>
      </c>
      <c r="B73" s="30" t="s">
        <v>267</v>
      </c>
      <c r="C73" s="30"/>
      <c r="D73" s="30"/>
      <c r="E73" s="18" t="s">
        <v>555</v>
      </c>
      <c r="F73" s="18" t="s">
        <v>556</v>
      </c>
      <c r="G73" s="18" t="str">
        <f t="shared" si="1"/>
        <v>A dcterms:hasPart B</v>
      </c>
      <c r="H73" s="18" t="str">
        <f t="shared" si="1"/>
        <v>A dcterms:isPartOf B</v>
      </c>
      <c r="I73" s="18" t="s">
        <v>360</v>
      </c>
      <c r="J73" s="18" t="s">
        <v>136</v>
      </c>
      <c r="K73" s="18" t="s">
        <v>136</v>
      </c>
      <c r="L73" s="21" t="s">
        <v>162</v>
      </c>
      <c r="M73" s="18"/>
    </row>
    <row r="74" spans="1:13" ht="29.25" thickBot="1">
      <c r="A74" s="30" t="s">
        <v>251</v>
      </c>
      <c r="B74" s="30" t="s">
        <v>267</v>
      </c>
      <c r="C74" s="30"/>
      <c r="D74" s="30"/>
      <c r="E74" s="18" t="s">
        <v>555</v>
      </c>
      <c r="F74" s="18" t="s">
        <v>556</v>
      </c>
      <c r="G74" s="18" t="str">
        <f t="shared" si="1"/>
        <v>A dcterms:hasPart B</v>
      </c>
      <c r="H74" s="18" t="str">
        <f t="shared" si="1"/>
        <v>A dcterms:isPartOf B</v>
      </c>
      <c r="I74" s="18" t="s">
        <v>360</v>
      </c>
      <c r="J74" s="18" t="s">
        <v>163</v>
      </c>
      <c r="K74" s="18" t="s">
        <v>163</v>
      </c>
      <c r="L74" s="20" t="s">
        <v>164</v>
      </c>
      <c r="M74" s="18"/>
    </row>
    <row r="75" spans="1:13" ht="45" customHeight="1" thickBot="1">
      <c r="A75" s="30" t="s">
        <v>254</v>
      </c>
      <c r="B75" s="30" t="s">
        <v>267</v>
      </c>
      <c r="C75" s="30"/>
      <c r="D75" s="30"/>
      <c r="E75" s="18" t="s">
        <v>555</v>
      </c>
      <c r="F75" s="18" t="s">
        <v>556</v>
      </c>
      <c r="G75" s="18" t="str">
        <f t="shared" si="1"/>
        <v>A dcterms:hasPart B</v>
      </c>
      <c r="H75" s="18" t="str">
        <f t="shared" si="1"/>
        <v>A dcterms:isPartOf B</v>
      </c>
      <c r="I75" s="18" t="s">
        <v>360</v>
      </c>
      <c r="J75" s="18" t="s">
        <v>136</v>
      </c>
      <c r="K75" s="18" t="s">
        <v>131</v>
      </c>
      <c r="L75" s="20" t="s">
        <v>361</v>
      </c>
      <c r="M75" s="18"/>
    </row>
    <row r="76" spans="1:13" ht="29.25" thickBot="1">
      <c r="A76" s="30" t="s">
        <v>254</v>
      </c>
      <c r="B76" s="30" t="s">
        <v>267</v>
      </c>
      <c r="C76" s="30"/>
      <c r="D76" s="30"/>
      <c r="E76" s="63" t="s">
        <v>555</v>
      </c>
      <c r="F76" s="63" t="s">
        <v>556</v>
      </c>
      <c r="G76" s="18" t="str">
        <f t="shared" si="1"/>
        <v>A dcterms:hasPart B</v>
      </c>
      <c r="H76" s="18" t="str">
        <f t="shared" si="1"/>
        <v>A dcterms:isPartOf B</v>
      </c>
      <c r="I76" s="22" t="s">
        <v>362</v>
      </c>
      <c r="J76" s="140" t="s">
        <v>125</v>
      </c>
      <c r="K76" s="140" t="s">
        <v>125</v>
      </c>
      <c r="L76" s="24" t="s">
        <v>363</v>
      </c>
      <c r="M76" s="140" t="s">
        <v>165</v>
      </c>
    </row>
    <row r="77" spans="1:13" ht="17.25" thickBot="1">
      <c r="A77" s="30" t="s">
        <v>254</v>
      </c>
      <c r="B77" s="30" t="s">
        <v>267</v>
      </c>
      <c r="C77" s="30"/>
      <c r="D77" s="30"/>
      <c r="E77" s="63" t="s">
        <v>555</v>
      </c>
      <c r="F77" s="63" t="s">
        <v>556</v>
      </c>
      <c r="G77" s="18" t="str">
        <f t="shared" si="1"/>
        <v>A dcterms:hasPart B</v>
      </c>
      <c r="H77" s="18" t="str">
        <f t="shared" si="1"/>
        <v>A dcterms:isPartOf B</v>
      </c>
      <c r="I77" s="23"/>
      <c r="J77" s="141"/>
      <c r="K77" s="141"/>
      <c r="L77" s="25" t="s">
        <v>364</v>
      </c>
      <c r="M77" s="141"/>
    </row>
    <row r="78" spans="1:13" ht="59.25" customHeight="1" thickBot="1">
      <c r="A78" s="30" t="s">
        <v>254</v>
      </c>
      <c r="B78" s="30" t="s">
        <v>267</v>
      </c>
      <c r="C78" s="30"/>
      <c r="D78" s="30"/>
      <c r="E78" s="18" t="s">
        <v>555</v>
      </c>
      <c r="F78" s="18" t="s">
        <v>556</v>
      </c>
      <c r="G78" s="18" t="str">
        <f t="shared" si="1"/>
        <v>A dcterms:hasPart B</v>
      </c>
      <c r="H78" s="18" t="str">
        <f t="shared" si="1"/>
        <v>A dcterms:isPartOf B</v>
      </c>
      <c r="I78" s="18" t="s">
        <v>362</v>
      </c>
      <c r="J78" s="18" t="s">
        <v>127</v>
      </c>
      <c r="K78" s="18" t="s">
        <v>127</v>
      </c>
      <c r="L78" s="18"/>
      <c r="M78" s="18"/>
    </row>
    <row r="79" spans="1:13" ht="29.25" thickBot="1">
      <c r="A79" s="30" t="s">
        <v>254</v>
      </c>
      <c r="B79" s="30" t="s">
        <v>267</v>
      </c>
      <c r="C79" s="30"/>
      <c r="D79" s="30"/>
      <c r="E79" s="63" t="s">
        <v>555</v>
      </c>
      <c r="F79" s="63" t="s">
        <v>556</v>
      </c>
      <c r="G79" s="18" t="str">
        <f t="shared" si="1"/>
        <v>A dcterms:hasPart B</v>
      </c>
      <c r="H79" s="18" t="str">
        <f t="shared" si="1"/>
        <v>A dcterms:isPartOf B</v>
      </c>
      <c r="I79" s="22" t="s">
        <v>360</v>
      </c>
      <c r="J79" s="140" t="s">
        <v>139</v>
      </c>
      <c r="K79" s="140" t="s">
        <v>139</v>
      </c>
      <c r="L79" s="24" t="s">
        <v>166</v>
      </c>
      <c r="M79" s="140"/>
    </row>
    <row r="80" spans="1:13" ht="17.25" thickBot="1">
      <c r="A80" s="30" t="s">
        <v>252</v>
      </c>
      <c r="B80" s="30" t="s">
        <v>268</v>
      </c>
      <c r="C80" s="30"/>
      <c r="D80" s="30"/>
      <c r="E80" s="63" t="s">
        <v>555</v>
      </c>
      <c r="F80" s="63" t="s">
        <v>556</v>
      </c>
      <c r="G80" s="18" t="str">
        <f t="shared" si="1"/>
        <v>A dcterms:hasPart B</v>
      </c>
      <c r="H80" s="18" t="str">
        <f t="shared" si="1"/>
        <v>A dcterms:isPartOf B</v>
      </c>
      <c r="I80" s="23"/>
      <c r="J80" s="141"/>
      <c r="K80" s="141"/>
      <c r="L80" s="27" t="s">
        <v>167</v>
      </c>
      <c r="M80" s="141"/>
    </row>
    <row r="81" spans="1:13" ht="17.25" thickBot="1">
      <c r="A81" s="30" t="s">
        <v>255</v>
      </c>
      <c r="B81" s="30"/>
      <c r="C81" s="30"/>
      <c r="D81" s="30"/>
      <c r="E81" s="18" t="s">
        <v>557</v>
      </c>
      <c r="F81" s="63" t="s">
        <v>556</v>
      </c>
      <c r="G81" s="18" t="str">
        <f t="shared" si="1"/>
        <v>A dcterms:type B</v>
      </c>
      <c r="H81" s="18" t="str">
        <f t="shared" si="1"/>
        <v>A dcterms:isPartOf B</v>
      </c>
      <c r="I81" s="18" t="s">
        <v>365</v>
      </c>
      <c r="J81" s="18" t="s">
        <v>131</v>
      </c>
      <c r="K81" s="18" t="s">
        <v>139</v>
      </c>
      <c r="L81" s="20" t="s">
        <v>366</v>
      </c>
      <c r="M81" s="18"/>
    </row>
    <row r="82" spans="1:13" ht="30.75" customHeight="1" thickBot="1">
      <c r="A82" s="30" t="s">
        <v>256</v>
      </c>
      <c r="B82" s="30"/>
      <c r="C82" s="30"/>
      <c r="D82" s="30"/>
      <c r="E82" s="18" t="s">
        <v>557</v>
      </c>
      <c r="F82" s="63" t="s">
        <v>556</v>
      </c>
      <c r="G82" s="18" t="str">
        <f t="shared" si="1"/>
        <v>A dcterms:type B</v>
      </c>
      <c r="H82" s="18" t="str">
        <f t="shared" si="1"/>
        <v>A dcterms:isPartOf B</v>
      </c>
      <c r="I82" s="18" t="s">
        <v>365</v>
      </c>
      <c r="J82" s="18" t="s">
        <v>130</v>
      </c>
      <c r="K82" s="18" t="s">
        <v>139</v>
      </c>
      <c r="L82" s="18"/>
      <c r="M82" s="18"/>
    </row>
    <row r="83" spans="1:13" ht="29.25" thickBot="1">
      <c r="A83" s="30" t="s">
        <v>257</v>
      </c>
      <c r="B83" s="30" t="s">
        <v>269</v>
      </c>
      <c r="C83" s="30"/>
      <c r="D83" s="30"/>
      <c r="E83" s="63" t="s">
        <v>558</v>
      </c>
      <c r="F83" s="63" t="s">
        <v>559</v>
      </c>
      <c r="G83" s="18" t="str">
        <f t="shared" si="1"/>
        <v>A ekc:hasWife B</v>
      </c>
      <c r="H83" s="18" t="str">
        <f t="shared" si="1"/>
        <v>A ekc:hasHusband B</v>
      </c>
      <c r="I83" s="22" t="s">
        <v>367</v>
      </c>
      <c r="J83" s="140" t="s">
        <v>126</v>
      </c>
      <c r="K83" s="140" t="s">
        <v>126</v>
      </c>
      <c r="L83" s="26" t="s">
        <v>168</v>
      </c>
      <c r="M83" s="140" t="s">
        <v>169</v>
      </c>
    </row>
    <row r="84" spans="1:13" ht="17.25" thickBot="1">
      <c r="A84" s="30" t="s">
        <v>258</v>
      </c>
      <c r="B84" s="30" t="s">
        <v>270</v>
      </c>
      <c r="C84" s="68"/>
      <c r="D84" s="68"/>
      <c r="E84" s="63" t="s">
        <v>558</v>
      </c>
      <c r="F84" s="63" t="s">
        <v>559</v>
      </c>
      <c r="G84" s="18" t="str">
        <f t="shared" si="1"/>
        <v>A ekc:hasWife B</v>
      </c>
      <c r="H84" s="18" t="str">
        <f t="shared" si="1"/>
        <v>A ekc:hasHusband B</v>
      </c>
      <c r="I84" s="23"/>
      <c r="J84" s="141"/>
      <c r="K84" s="141"/>
      <c r="L84" s="25" t="s">
        <v>368</v>
      </c>
      <c r="M84" s="141"/>
    </row>
    <row r="85" spans="1:13" ht="29.25" thickBot="1">
      <c r="A85" s="30" t="s">
        <v>440</v>
      </c>
      <c r="B85" s="72" t="s">
        <v>441</v>
      </c>
      <c r="C85" s="66"/>
      <c r="D85" s="66"/>
      <c r="E85" s="74" t="s">
        <v>560</v>
      </c>
      <c r="F85" s="18" t="s">
        <v>561</v>
      </c>
      <c r="G85" s="18" t="str">
        <f t="shared" si="1"/>
        <v>A ekc:hasSon B</v>
      </c>
      <c r="H85" s="18" t="str">
        <f t="shared" si="1"/>
        <v>A ekc:hasFather B</v>
      </c>
      <c r="I85" s="18" t="s">
        <v>369</v>
      </c>
      <c r="J85" s="18" t="s">
        <v>126</v>
      </c>
      <c r="K85" s="18" t="s">
        <v>126</v>
      </c>
      <c r="L85" s="20" t="s">
        <v>170</v>
      </c>
      <c r="M85" s="18" t="s">
        <v>132</v>
      </c>
    </row>
    <row r="86" spans="1:13" ht="29.25" thickBot="1">
      <c r="A86" s="30" t="s">
        <v>442</v>
      </c>
      <c r="B86" s="72" t="s">
        <v>443</v>
      </c>
      <c r="C86" s="66"/>
      <c r="D86" s="66"/>
      <c r="E86" s="74" t="s">
        <v>560</v>
      </c>
      <c r="F86" s="18" t="s">
        <v>562</v>
      </c>
      <c r="G86" s="18" t="str">
        <f t="shared" si="1"/>
        <v>A ekc:hasSon B</v>
      </c>
      <c r="H86" s="18" t="str">
        <f t="shared" si="1"/>
        <v>A ekc:hasMother B</v>
      </c>
      <c r="I86" s="18" t="s">
        <v>370</v>
      </c>
      <c r="J86" s="18" t="s">
        <v>126</v>
      </c>
      <c r="K86" s="18" t="s">
        <v>126</v>
      </c>
      <c r="L86" s="20" t="s">
        <v>371</v>
      </c>
      <c r="M86" s="18"/>
    </row>
    <row r="87" spans="1:13" ht="29.25" thickBot="1">
      <c r="A87" s="30" t="s">
        <v>444</v>
      </c>
      <c r="B87" s="72" t="s">
        <v>445</v>
      </c>
      <c r="C87" s="66"/>
      <c r="D87" s="66"/>
      <c r="E87" s="74" t="s">
        <v>563</v>
      </c>
      <c r="F87" s="18" t="s">
        <v>561</v>
      </c>
      <c r="G87" s="18" t="str">
        <f t="shared" si="1"/>
        <v>A ekc:hasDaughter B</v>
      </c>
      <c r="H87" s="18" t="str">
        <f t="shared" si="1"/>
        <v>A ekc:hasFather B</v>
      </c>
      <c r="I87" s="18" t="s">
        <v>372</v>
      </c>
      <c r="J87" s="18" t="s">
        <v>126</v>
      </c>
      <c r="K87" s="18" t="s">
        <v>126</v>
      </c>
      <c r="L87" s="20" t="s">
        <v>171</v>
      </c>
      <c r="M87" s="18" t="s">
        <v>132</v>
      </c>
    </row>
    <row r="88" spans="1:13" ht="30" customHeight="1" thickBot="1">
      <c r="A88" s="30" t="s">
        <v>446</v>
      </c>
      <c r="B88" s="72" t="s">
        <v>445</v>
      </c>
      <c r="C88" s="66"/>
      <c r="D88" s="66"/>
      <c r="E88" s="74" t="s">
        <v>563</v>
      </c>
      <c r="F88" s="18" t="s">
        <v>562</v>
      </c>
      <c r="G88" s="18" t="str">
        <f t="shared" si="1"/>
        <v>A ekc:hasDaughter B</v>
      </c>
      <c r="H88" s="18" t="str">
        <f t="shared" si="1"/>
        <v>A ekc:hasMother B</v>
      </c>
      <c r="I88" s="18" t="s">
        <v>373</v>
      </c>
      <c r="J88" s="18" t="s">
        <v>126</v>
      </c>
      <c r="K88" s="18" t="s">
        <v>126</v>
      </c>
      <c r="L88" s="18"/>
      <c r="M88" s="18"/>
    </row>
    <row r="89" spans="1:13" ht="17.25" thickBot="1">
      <c r="A89" s="31" t="s">
        <v>525</v>
      </c>
      <c r="B89" s="30" t="s">
        <v>527</v>
      </c>
      <c r="C89" s="73"/>
      <c r="D89" s="73"/>
      <c r="E89" s="63" t="s">
        <v>564</v>
      </c>
      <c r="F89" s="63" t="s">
        <v>565</v>
      </c>
      <c r="G89" s="18" t="str">
        <f t="shared" si="1"/>
        <v>A ekc:HasAdoptedHeir B</v>
      </c>
      <c r="H89" s="18" t="str">
        <f t="shared" si="1"/>
        <v>A ekc:IsAdoptedHeirOf B</v>
      </c>
      <c r="I89" s="22" t="s">
        <v>374</v>
      </c>
      <c r="J89" s="140" t="s">
        <v>126</v>
      </c>
      <c r="K89" s="140" t="s">
        <v>126</v>
      </c>
      <c r="L89" s="26" t="s">
        <v>172</v>
      </c>
      <c r="M89" s="140" t="s">
        <v>174</v>
      </c>
    </row>
    <row r="90" spans="1:13" ht="17.25" thickBot="1">
      <c r="A90" s="31" t="s">
        <v>526</v>
      </c>
      <c r="B90" s="30" t="s">
        <v>528</v>
      </c>
      <c r="C90" s="68"/>
      <c r="D90" s="30"/>
      <c r="E90" s="63" t="s">
        <v>564</v>
      </c>
      <c r="F90" s="63" t="s">
        <v>565</v>
      </c>
      <c r="G90" s="18" t="str">
        <f t="shared" si="1"/>
        <v>A ekc:HasAdoptedHeir B</v>
      </c>
      <c r="H90" s="18" t="str">
        <f t="shared" si="1"/>
        <v>A ekc:IsAdoptedHeirOf B</v>
      </c>
      <c r="I90" s="23"/>
      <c r="J90" s="141"/>
      <c r="K90" s="141"/>
      <c r="L90" s="27" t="s">
        <v>173</v>
      </c>
      <c r="M90" s="141"/>
    </row>
    <row r="91" spans="1:13" ht="17.25" thickBot="1">
      <c r="A91" s="30" t="s">
        <v>447</v>
      </c>
      <c r="B91" s="71"/>
      <c r="C91" s="66"/>
      <c r="D91" s="72"/>
      <c r="E91" s="63" t="s">
        <v>566</v>
      </c>
      <c r="F91" s="63"/>
      <c r="G91" s="18" t="str">
        <f t="shared" si="1"/>
        <v>A ekc:hasBrother B</v>
      </c>
      <c r="H91" s="18" t="str">
        <f t="shared" si="1"/>
        <v>A  B</v>
      </c>
      <c r="I91" s="22" t="s">
        <v>375</v>
      </c>
      <c r="J91" s="140" t="s">
        <v>126</v>
      </c>
      <c r="K91" s="140" t="s">
        <v>126</v>
      </c>
      <c r="L91" s="24" t="s">
        <v>376</v>
      </c>
      <c r="M91" s="140" t="s">
        <v>177</v>
      </c>
    </row>
    <row r="92" spans="1:13" ht="17.25" thickBot="1">
      <c r="A92" s="30" t="s">
        <v>447</v>
      </c>
      <c r="B92" s="71"/>
      <c r="C92" s="66"/>
      <c r="D92" s="72"/>
      <c r="E92" s="63" t="s">
        <v>566</v>
      </c>
      <c r="F92" s="63"/>
      <c r="G92" s="18" t="str">
        <f t="shared" si="1"/>
        <v>A ekc:hasBrother B</v>
      </c>
      <c r="H92" s="18" t="str">
        <f t="shared" si="1"/>
        <v>A  B</v>
      </c>
      <c r="I92" s="32"/>
      <c r="J92" s="144"/>
      <c r="K92" s="144"/>
      <c r="L92" s="28" t="s">
        <v>175</v>
      </c>
      <c r="M92" s="144"/>
    </row>
    <row r="93" spans="1:13" ht="17.25" thickBot="1">
      <c r="A93" s="30" t="s">
        <v>447</v>
      </c>
      <c r="B93" s="71"/>
      <c r="C93" s="66"/>
      <c r="D93" s="72"/>
      <c r="E93" s="63" t="s">
        <v>566</v>
      </c>
      <c r="F93" s="63"/>
      <c r="G93" s="18" t="str">
        <f t="shared" si="1"/>
        <v>A ekc:hasBrother B</v>
      </c>
      <c r="H93" s="18" t="str">
        <f t="shared" si="1"/>
        <v>A  B</v>
      </c>
      <c r="I93" s="23"/>
      <c r="J93" s="141"/>
      <c r="K93" s="141"/>
      <c r="L93" s="25" t="s">
        <v>176</v>
      </c>
      <c r="M93" s="141"/>
    </row>
    <row r="94" spans="1:13" ht="17.25" thickBot="1">
      <c r="A94" s="30" t="s">
        <v>448</v>
      </c>
      <c r="B94" s="71"/>
      <c r="C94" s="66"/>
      <c r="D94" s="72"/>
      <c r="E94" s="18" t="s">
        <v>583</v>
      </c>
      <c r="F94" s="18"/>
      <c r="G94" s="18" t="str">
        <f t="shared" si="1"/>
        <v>A ekc:hasSister B</v>
      </c>
      <c r="H94" s="18" t="str">
        <f t="shared" si="1"/>
        <v>A  B</v>
      </c>
      <c r="I94" s="18" t="s">
        <v>377</v>
      </c>
      <c r="J94" s="18" t="s">
        <v>126</v>
      </c>
      <c r="K94" s="18" t="s">
        <v>126</v>
      </c>
      <c r="L94" s="18"/>
      <c r="M94" s="18"/>
    </row>
    <row r="95" spans="1:13" ht="59.25" customHeight="1" thickBot="1">
      <c r="A95" s="30" t="s">
        <v>271</v>
      </c>
      <c r="B95" s="30" t="s">
        <v>272</v>
      </c>
      <c r="C95" s="73"/>
      <c r="D95" s="30"/>
      <c r="E95" s="18" t="s">
        <v>542</v>
      </c>
      <c r="F95" s="18" t="s">
        <v>567</v>
      </c>
      <c r="G95" s="18" t="str">
        <f t="shared" si="1"/>
        <v>A ekc:hasDescendant B</v>
      </c>
      <c r="H95" s="18" t="str">
        <f t="shared" si="1"/>
        <v>A ekc:hasncestor B</v>
      </c>
      <c r="I95" s="18" t="s">
        <v>378</v>
      </c>
      <c r="J95" s="18" t="s">
        <v>126</v>
      </c>
      <c r="K95" s="18" t="s">
        <v>126</v>
      </c>
      <c r="L95" s="20" t="s">
        <v>178</v>
      </c>
      <c r="M95" s="18" t="s">
        <v>132</v>
      </c>
    </row>
    <row r="96" spans="1:13" ht="29.25" thickBot="1">
      <c r="A96" s="30" t="s">
        <v>273</v>
      </c>
      <c r="B96" s="30" t="s">
        <v>274</v>
      </c>
      <c r="C96" s="30"/>
      <c r="D96" s="30"/>
      <c r="E96" s="63" t="s">
        <v>538</v>
      </c>
      <c r="F96" s="63" t="s">
        <v>568</v>
      </c>
      <c r="G96" s="18" t="str">
        <f t="shared" si="1"/>
        <v>A ekc:hasDisciple B</v>
      </c>
      <c r="H96" s="18" t="str">
        <f t="shared" si="1"/>
        <v>A ekc:hasMaster B</v>
      </c>
      <c r="I96" s="22" t="s">
        <v>379</v>
      </c>
      <c r="J96" s="140" t="s">
        <v>126</v>
      </c>
      <c r="K96" s="140" t="s">
        <v>126</v>
      </c>
      <c r="L96" s="24" t="s">
        <v>179</v>
      </c>
      <c r="M96" s="140" t="s">
        <v>180</v>
      </c>
    </row>
    <row r="97" spans="1:13" ht="17.25" thickBot="1">
      <c r="A97" s="30" t="s">
        <v>275</v>
      </c>
      <c r="B97" s="30" t="s">
        <v>274</v>
      </c>
      <c r="C97" s="30"/>
      <c r="D97" s="30"/>
      <c r="E97" s="63" t="s">
        <v>538</v>
      </c>
      <c r="F97" s="63" t="s">
        <v>568</v>
      </c>
      <c r="G97" s="18" t="str">
        <f t="shared" si="1"/>
        <v>A ekc:hasDisciple B</v>
      </c>
      <c r="H97" s="18" t="str">
        <f t="shared" si="1"/>
        <v>A ekc:hasMaster B</v>
      </c>
      <c r="I97" s="23"/>
      <c r="J97" s="141"/>
      <c r="K97" s="141"/>
      <c r="L97" s="25" t="s">
        <v>380</v>
      </c>
      <c r="M97" s="141"/>
    </row>
    <row r="98" spans="1:13" ht="29.25" thickBot="1">
      <c r="A98" s="30" t="s">
        <v>276</v>
      </c>
      <c r="B98" s="30" t="s">
        <v>277</v>
      </c>
      <c r="C98" s="30"/>
      <c r="D98" s="30"/>
      <c r="E98" s="18" t="s">
        <v>569</v>
      </c>
      <c r="F98" s="18" t="s">
        <v>541</v>
      </c>
      <c r="G98" s="18" t="str">
        <f t="shared" si="1"/>
        <v>A ekc:hasOwner B</v>
      </c>
      <c r="H98" s="18" t="str">
        <f t="shared" si="1"/>
        <v>A ekc:isOwnerOf B</v>
      </c>
      <c r="I98" s="18" t="s">
        <v>381</v>
      </c>
      <c r="J98" s="18" t="s">
        <v>126</v>
      </c>
      <c r="K98" s="18" t="s">
        <v>126</v>
      </c>
      <c r="L98" s="21" t="s">
        <v>181</v>
      </c>
      <c r="M98" s="18" t="s">
        <v>132</v>
      </c>
    </row>
    <row r="99" spans="1:13" ht="42" customHeight="1" thickBot="1">
      <c r="A99" s="31" t="s">
        <v>531</v>
      </c>
      <c r="B99" s="30"/>
      <c r="C99" s="30"/>
      <c r="D99" s="30"/>
      <c r="E99" s="18" t="s">
        <v>570</v>
      </c>
      <c r="F99" s="18"/>
      <c r="G99" s="18" t="str">
        <f t="shared" si="1"/>
        <v>A foaf:member B</v>
      </c>
      <c r="H99" s="18" t="str">
        <f t="shared" si="1"/>
        <v>A  B</v>
      </c>
      <c r="I99" s="18" t="s">
        <v>382</v>
      </c>
      <c r="J99" s="18" t="s">
        <v>129</v>
      </c>
      <c r="K99" s="18" t="s">
        <v>126</v>
      </c>
      <c r="L99" s="20" t="s">
        <v>182</v>
      </c>
      <c r="M99" s="18" t="s">
        <v>132</v>
      </c>
    </row>
    <row r="100" spans="1:13" ht="29.25" thickBot="1">
      <c r="A100" s="30" t="s">
        <v>278</v>
      </c>
      <c r="B100" s="30"/>
      <c r="C100" s="30"/>
      <c r="D100" s="30"/>
      <c r="E100" s="63" t="s">
        <v>571</v>
      </c>
      <c r="F100" s="63"/>
      <c r="G100" s="18" t="str">
        <f t="shared" si="1"/>
        <v>A foaf:knows B</v>
      </c>
      <c r="H100" s="18" t="str">
        <f t="shared" si="1"/>
        <v>A  B</v>
      </c>
      <c r="I100" s="22" t="s">
        <v>383</v>
      </c>
      <c r="J100" s="140" t="s">
        <v>126</v>
      </c>
      <c r="K100" s="140" t="s">
        <v>126</v>
      </c>
      <c r="L100" s="24" t="s">
        <v>183</v>
      </c>
      <c r="M100" s="140" t="s">
        <v>184</v>
      </c>
    </row>
    <row r="101" spans="1:13" ht="17.25" thickBot="1">
      <c r="A101" s="30" t="s">
        <v>279</v>
      </c>
      <c r="B101" s="30"/>
      <c r="C101" s="30"/>
      <c r="D101" s="30"/>
      <c r="E101" s="63" t="s">
        <v>571</v>
      </c>
      <c r="F101" s="63"/>
      <c r="G101" s="18" t="str">
        <f t="shared" si="1"/>
        <v>A foaf:knows B</v>
      </c>
      <c r="H101" s="18" t="str">
        <f t="shared" si="1"/>
        <v>A  B</v>
      </c>
      <c r="I101" s="23"/>
      <c r="J101" s="141"/>
      <c r="K101" s="141"/>
      <c r="L101" s="25" t="s">
        <v>384</v>
      </c>
      <c r="M101" s="141"/>
    </row>
    <row r="102" spans="1:13" ht="29.25" thickBot="1">
      <c r="A102" s="30" t="s">
        <v>280</v>
      </c>
      <c r="B102" s="30"/>
      <c r="C102" s="30"/>
      <c r="D102" s="30"/>
      <c r="E102" s="18" t="s">
        <v>572</v>
      </c>
      <c r="F102" s="18"/>
      <c r="G102" s="18" t="str">
        <f t="shared" si="1"/>
        <v>A owl:sames B</v>
      </c>
      <c r="H102" s="18" t="str">
        <f t="shared" si="1"/>
        <v>A  B</v>
      </c>
      <c r="I102" s="18" t="s">
        <v>385</v>
      </c>
      <c r="J102" s="18" t="s">
        <v>139</v>
      </c>
      <c r="K102" s="18" t="s">
        <v>139</v>
      </c>
      <c r="L102" s="20" t="s">
        <v>185</v>
      </c>
      <c r="M102" s="18"/>
    </row>
    <row r="103" spans="1:13" ht="29.25" thickBot="1">
      <c r="A103" s="30" t="s">
        <v>281</v>
      </c>
      <c r="B103" s="30"/>
      <c r="C103" s="30"/>
      <c r="D103" s="30"/>
      <c r="E103" s="18" t="s">
        <v>572</v>
      </c>
      <c r="F103" s="18"/>
      <c r="G103" s="18" t="str">
        <f t="shared" si="1"/>
        <v>A owl:sames B</v>
      </c>
      <c r="H103" s="18" t="str">
        <f t="shared" si="1"/>
        <v>A  B</v>
      </c>
      <c r="I103" s="18" t="s">
        <v>385</v>
      </c>
      <c r="J103" s="18" t="s">
        <v>131</v>
      </c>
      <c r="K103" s="18" t="s">
        <v>131</v>
      </c>
      <c r="L103" s="20" t="s">
        <v>186</v>
      </c>
      <c r="M103" s="18" t="s">
        <v>132</v>
      </c>
    </row>
    <row r="104" spans="1:13" ht="29.25" thickBot="1">
      <c r="A104" s="30" t="s">
        <v>281</v>
      </c>
      <c r="B104" s="30"/>
      <c r="C104" s="30"/>
      <c r="D104" s="30"/>
      <c r="E104" s="18" t="s">
        <v>572</v>
      </c>
      <c r="F104" s="18"/>
      <c r="G104" s="18" t="str">
        <f t="shared" si="1"/>
        <v>A owl:sames B</v>
      </c>
      <c r="H104" s="18" t="str">
        <f t="shared" si="1"/>
        <v>A  B</v>
      </c>
      <c r="I104" s="18" t="s">
        <v>385</v>
      </c>
      <c r="J104" s="18" t="s">
        <v>131</v>
      </c>
      <c r="K104" s="18" t="s">
        <v>136</v>
      </c>
      <c r="L104" s="18"/>
      <c r="M104" s="18"/>
    </row>
    <row r="105" spans="1:13" ht="29.25" thickBot="1">
      <c r="A105" s="30" t="s">
        <v>281</v>
      </c>
      <c r="B105" s="30"/>
      <c r="C105" s="30"/>
      <c r="D105" s="30"/>
      <c r="E105" s="18" t="s">
        <v>572</v>
      </c>
      <c r="F105" s="18"/>
      <c r="G105" s="18" t="str">
        <f t="shared" si="1"/>
        <v>A owl:sames B</v>
      </c>
      <c r="H105" s="18" t="str">
        <f t="shared" si="1"/>
        <v>A  B</v>
      </c>
      <c r="I105" s="18" t="s">
        <v>385</v>
      </c>
      <c r="J105" s="18" t="s">
        <v>136</v>
      </c>
      <c r="K105" s="18" t="s">
        <v>136</v>
      </c>
      <c r="L105" s="18"/>
      <c r="M105" s="18"/>
    </row>
    <row r="106" spans="1:13" ht="17.25" thickBot="1">
      <c r="A106" s="31" t="s">
        <v>386</v>
      </c>
      <c r="B106" s="30"/>
      <c r="C106" s="30"/>
      <c r="D106" s="30"/>
      <c r="E106" s="18" t="s">
        <v>573</v>
      </c>
      <c r="F106" s="18"/>
      <c r="G106" s="18" t="str">
        <f t="shared" si="1"/>
        <v>A ekc:isNamesakeOf B</v>
      </c>
      <c r="H106" s="18" t="str">
        <f t="shared" si="1"/>
        <v>A  B</v>
      </c>
      <c r="I106" s="18" t="s">
        <v>387</v>
      </c>
      <c r="J106" s="18" t="s">
        <v>130</v>
      </c>
      <c r="K106" s="18" t="s">
        <v>126</v>
      </c>
      <c r="L106" s="21" t="s">
        <v>187</v>
      </c>
      <c r="M106" s="18"/>
    </row>
    <row r="107" spans="1:13" ht="17.25" thickBot="1">
      <c r="A107" s="31" t="s">
        <v>386</v>
      </c>
      <c r="B107" s="30"/>
      <c r="C107" s="30"/>
      <c r="D107" s="30"/>
      <c r="E107" s="18" t="s">
        <v>573</v>
      </c>
      <c r="F107" s="18"/>
      <c r="G107" s="18" t="str">
        <f t="shared" si="1"/>
        <v>A ekc:isNamesakeOf B</v>
      </c>
      <c r="H107" s="18" t="str">
        <f t="shared" si="1"/>
        <v>A  B</v>
      </c>
      <c r="I107" s="18" t="s">
        <v>387</v>
      </c>
      <c r="J107" s="18" t="s">
        <v>136</v>
      </c>
      <c r="K107" s="18" t="s">
        <v>126</v>
      </c>
      <c r="L107" s="21" t="s">
        <v>188</v>
      </c>
      <c r="M107" s="18"/>
    </row>
    <row r="108" spans="1:13" ht="17.25" thickBot="1">
      <c r="A108" s="31" t="s">
        <v>386</v>
      </c>
      <c r="B108" s="30"/>
      <c r="C108" s="30"/>
      <c r="D108" s="30"/>
      <c r="E108" s="18" t="s">
        <v>573</v>
      </c>
      <c r="F108" s="18"/>
      <c r="G108" s="18" t="str">
        <f t="shared" si="1"/>
        <v>A ekc:isNamesakeOf B</v>
      </c>
      <c r="H108" s="18" t="str">
        <f t="shared" si="1"/>
        <v>A  B</v>
      </c>
      <c r="I108" s="18" t="s">
        <v>387</v>
      </c>
      <c r="J108" s="18" t="s">
        <v>125</v>
      </c>
      <c r="K108" s="18" t="s">
        <v>126</v>
      </c>
      <c r="L108" s="20" t="s">
        <v>388</v>
      </c>
      <c r="M108" s="18" t="s">
        <v>132</v>
      </c>
    </row>
    <row r="109" spans="1:13" ht="17.25" thickBot="1">
      <c r="A109" s="31" t="s">
        <v>386</v>
      </c>
      <c r="B109" s="30"/>
      <c r="C109" s="30"/>
      <c r="D109" s="30"/>
      <c r="E109" s="18" t="s">
        <v>573</v>
      </c>
      <c r="F109" s="18"/>
      <c r="G109" s="18" t="str">
        <f t="shared" si="1"/>
        <v>A ekc:isNamesakeOf B</v>
      </c>
      <c r="H109" s="18" t="str">
        <f t="shared" si="1"/>
        <v>A  B</v>
      </c>
      <c r="I109" s="18" t="s">
        <v>387</v>
      </c>
      <c r="J109" s="18" t="s">
        <v>127</v>
      </c>
      <c r="K109" s="18" t="s">
        <v>126</v>
      </c>
      <c r="L109" s="18"/>
      <c r="M109" s="18"/>
    </row>
    <row r="110" spans="1:13" ht="17.25" thickBot="1">
      <c r="A110" s="30" t="s">
        <v>282</v>
      </c>
      <c r="B110" s="30"/>
      <c r="C110" s="30"/>
      <c r="D110" s="30"/>
      <c r="E110" s="63" t="s">
        <v>574</v>
      </c>
      <c r="F110" s="63"/>
      <c r="G110" s="18" t="str">
        <f t="shared" si="1"/>
        <v>A edm:isRelatedTo B</v>
      </c>
      <c r="H110" s="18" t="str">
        <f t="shared" si="1"/>
        <v>A  B</v>
      </c>
      <c r="I110" s="22" t="s">
        <v>389</v>
      </c>
      <c r="J110" s="140" t="s">
        <v>126</v>
      </c>
      <c r="K110" s="140" t="s">
        <v>163</v>
      </c>
      <c r="L110" s="26" t="s">
        <v>390</v>
      </c>
      <c r="M110" s="140"/>
    </row>
    <row r="111" spans="1:13" ht="29.25" customHeight="1" thickBot="1">
      <c r="A111" s="30" t="s">
        <v>282</v>
      </c>
      <c r="B111" s="30"/>
      <c r="C111" s="30"/>
      <c r="D111" s="30"/>
      <c r="E111" s="63" t="s">
        <v>574</v>
      </c>
      <c r="F111" s="63"/>
      <c r="G111" s="18" t="str">
        <f t="shared" si="1"/>
        <v>A edm:isRelatedTo B</v>
      </c>
      <c r="H111" s="18" t="str">
        <f t="shared" si="1"/>
        <v>A  B</v>
      </c>
      <c r="I111" s="22" t="s">
        <v>389</v>
      </c>
      <c r="J111" s="141"/>
      <c r="K111" s="141"/>
      <c r="L111" s="25" t="s">
        <v>391</v>
      </c>
      <c r="M111" s="141"/>
    </row>
    <row r="112" spans="1:13" ht="17.25" thickBot="1">
      <c r="A112" s="30" t="s">
        <v>283</v>
      </c>
      <c r="B112" s="30"/>
      <c r="C112" s="30"/>
      <c r="D112" s="30"/>
      <c r="E112" s="63" t="s">
        <v>574</v>
      </c>
      <c r="F112" s="63"/>
      <c r="G112" s="18" t="str">
        <f t="shared" si="1"/>
        <v>A edm:isRelatedTo B</v>
      </c>
      <c r="H112" s="18" t="str">
        <f t="shared" si="1"/>
        <v>A  B</v>
      </c>
      <c r="I112" s="22" t="s">
        <v>392</v>
      </c>
      <c r="J112" s="140" t="s">
        <v>126</v>
      </c>
      <c r="K112" s="140" t="s">
        <v>163</v>
      </c>
      <c r="L112" s="26" t="s">
        <v>189</v>
      </c>
      <c r="M112" s="140"/>
    </row>
    <row r="113" spans="1:13" ht="17.25" thickBot="1">
      <c r="A113" s="30" t="s">
        <v>283</v>
      </c>
      <c r="B113" s="30"/>
      <c r="C113" s="30"/>
      <c r="D113" s="30"/>
      <c r="E113" s="63" t="s">
        <v>574</v>
      </c>
      <c r="F113" s="63"/>
      <c r="G113" s="18" t="str">
        <f t="shared" si="1"/>
        <v>A edm:isRelatedTo B</v>
      </c>
      <c r="H113" s="18" t="str">
        <f t="shared" si="1"/>
        <v>A  B</v>
      </c>
      <c r="I113" s="22" t="s">
        <v>392</v>
      </c>
      <c r="J113" s="141"/>
      <c r="K113" s="141"/>
      <c r="L113" s="25" t="s">
        <v>393</v>
      </c>
      <c r="M113" s="141"/>
    </row>
    <row r="114" spans="1:13" ht="17.25" thickBot="1">
      <c r="A114" s="30" t="s">
        <v>284</v>
      </c>
      <c r="B114" s="30"/>
      <c r="C114" s="30"/>
      <c r="D114" s="30"/>
      <c r="E114" s="63" t="s">
        <v>574</v>
      </c>
      <c r="F114" s="63"/>
      <c r="G114" s="18" t="str">
        <f t="shared" si="1"/>
        <v>A edm:isRelatedTo B</v>
      </c>
      <c r="H114" s="18" t="str">
        <f t="shared" si="1"/>
        <v>A  B</v>
      </c>
      <c r="I114" s="22" t="s">
        <v>394</v>
      </c>
      <c r="J114" s="140" t="s">
        <v>126</v>
      </c>
      <c r="K114" s="140" t="s">
        <v>163</v>
      </c>
      <c r="L114" s="26" t="s">
        <v>395</v>
      </c>
      <c r="M114" s="140"/>
    </row>
    <row r="115" spans="1:13" ht="17.25" thickBot="1">
      <c r="A115" s="30" t="s">
        <v>284</v>
      </c>
      <c r="B115" s="30"/>
      <c r="C115" s="30"/>
      <c r="D115" s="30"/>
      <c r="E115" s="63" t="s">
        <v>574</v>
      </c>
      <c r="F115" s="63"/>
      <c r="G115" s="18" t="str">
        <f t="shared" si="1"/>
        <v>A edm:isRelatedTo B</v>
      </c>
      <c r="H115" s="18" t="str">
        <f t="shared" si="1"/>
        <v>A  B</v>
      </c>
      <c r="I115" s="22" t="s">
        <v>394</v>
      </c>
      <c r="J115" s="141"/>
      <c r="K115" s="141"/>
      <c r="L115" s="25" t="s">
        <v>396</v>
      </c>
      <c r="M115" s="141"/>
    </row>
    <row r="116" spans="1:13" ht="17.25" thickBot="1">
      <c r="A116" s="30" t="s">
        <v>284</v>
      </c>
      <c r="B116" s="30"/>
      <c r="C116" s="30"/>
      <c r="D116" s="30"/>
      <c r="E116" s="18" t="s">
        <v>574</v>
      </c>
      <c r="F116" s="18"/>
      <c r="G116" s="18" t="str">
        <f t="shared" si="1"/>
        <v>A edm:isRelatedTo B</v>
      </c>
      <c r="H116" s="18" t="str">
        <f t="shared" si="1"/>
        <v>A  B</v>
      </c>
      <c r="I116" s="18" t="s">
        <v>394</v>
      </c>
      <c r="J116" s="18" t="s">
        <v>129</v>
      </c>
      <c r="K116" s="18" t="s">
        <v>163</v>
      </c>
      <c r="L116" s="18"/>
      <c r="M116" s="18"/>
    </row>
    <row r="117" spans="1:13" ht="17.25" thickBot="1">
      <c r="A117" s="30" t="s">
        <v>285</v>
      </c>
      <c r="B117" s="30"/>
      <c r="C117" s="30"/>
      <c r="D117" s="30"/>
      <c r="E117" s="18" t="s">
        <v>574</v>
      </c>
      <c r="F117" s="18"/>
      <c r="G117" s="18" t="str">
        <f t="shared" si="1"/>
        <v>A edm:isRelatedTo B</v>
      </c>
      <c r="H117" s="18" t="str">
        <f t="shared" si="1"/>
        <v>A  B</v>
      </c>
      <c r="I117" s="18" t="s">
        <v>397</v>
      </c>
      <c r="J117" s="18" t="s">
        <v>129</v>
      </c>
      <c r="K117" s="18" t="s">
        <v>163</v>
      </c>
      <c r="L117" s="20" t="s">
        <v>398</v>
      </c>
      <c r="M117" s="18"/>
    </row>
    <row r="118" spans="1:13" ht="17.25" thickBot="1">
      <c r="A118" s="30" t="s">
        <v>286</v>
      </c>
      <c r="B118" s="30"/>
      <c r="C118" s="30"/>
      <c r="D118" s="30"/>
      <c r="E118" s="18" t="s">
        <v>575</v>
      </c>
      <c r="F118" s="18"/>
      <c r="G118" s="18" t="str">
        <f t="shared" si="1"/>
        <v>A ekc:translator B</v>
      </c>
      <c r="H118" s="18" t="str">
        <f t="shared" si="1"/>
        <v>A  B</v>
      </c>
      <c r="I118" s="18" t="s">
        <v>399</v>
      </c>
      <c r="J118" s="18" t="s">
        <v>136</v>
      </c>
      <c r="K118" s="18" t="s">
        <v>126</v>
      </c>
      <c r="L118" s="18"/>
      <c r="M118" s="18"/>
    </row>
    <row r="119" spans="1:13" ht="17.25" thickBot="1">
      <c r="A119" s="30" t="s">
        <v>287</v>
      </c>
      <c r="B119" s="30"/>
      <c r="C119" s="30"/>
      <c r="D119" s="30"/>
      <c r="E119" s="18" t="s">
        <v>575</v>
      </c>
      <c r="F119" s="18"/>
      <c r="G119" s="18" t="str">
        <f t="shared" si="1"/>
        <v>A ekc:translator B</v>
      </c>
      <c r="H119" s="18" t="str">
        <f t="shared" si="1"/>
        <v>A  B</v>
      </c>
      <c r="I119" s="18" t="s">
        <v>400</v>
      </c>
      <c r="J119" s="18" t="s">
        <v>136</v>
      </c>
      <c r="K119" s="18" t="s">
        <v>126</v>
      </c>
      <c r="L119" s="20" t="s">
        <v>190</v>
      </c>
      <c r="M119" s="18"/>
    </row>
    <row r="120" spans="1:13" ht="17.25" thickBot="1">
      <c r="A120" s="30" t="s">
        <v>288</v>
      </c>
      <c r="B120" s="30"/>
      <c r="C120" s="30"/>
      <c r="D120" s="30"/>
      <c r="E120" s="63" t="s">
        <v>575</v>
      </c>
      <c r="F120" s="63"/>
      <c r="G120" s="18" t="str">
        <f t="shared" si="1"/>
        <v>A ekc:translator B</v>
      </c>
      <c r="H120" s="18" t="str">
        <f t="shared" si="1"/>
        <v>A  B</v>
      </c>
      <c r="I120" s="22" t="s">
        <v>401</v>
      </c>
      <c r="J120" s="140" t="s">
        <v>131</v>
      </c>
      <c r="K120" s="140" t="s">
        <v>126</v>
      </c>
      <c r="L120" s="24" t="s">
        <v>191</v>
      </c>
      <c r="M120" s="140" t="s">
        <v>192</v>
      </c>
    </row>
    <row r="121" spans="1:13" ht="17.25" thickBot="1">
      <c r="A121" s="30" t="s">
        <v>289</v>
      </c>
      <c r="B121" s="30"/>
      <c r="C121" s="30"/>
      <c r="D121" s="30"/>
      <c r="E121" s="63" t="s">
        <v>575</v>
      </c>
      <c r="F121" s="63"/>
      <c r="G121" s="18" t="str">
        <f t="shared" si="1"/>
        <v>A ekc:translator B</v>
      </c>
      <c r="H121" s="18" t="str">
        <f t="shared" si="1"/>
        <v>A  B</v>
      </c>
      <c r="I121" s="22" t="s">
        <v>401</v>
      </c>
      <c r="J121" s="141"/>
      <c r="K121" s="141"/>
      <c r="L121" s="25" t="s">
        <v>402</v>
      </c>
      <c r="M121" s="141"/>
    </row>
    <row r="122" spans="1:13" ht="17.25" thickBot="1">
      <c r="A122" s="30" t="s">
        <v>289</v>
      </c>
      <c r="B122" s="30"/>
      <c r="C122" s="30"/>
      <c r="D122" s="30"/>
      <c r="E122" s="18" t="s">
        <v>575</v>
      </c>
      <c r="F122" s="18"/>
      <c r="G122" s="18" t="str">
        <f t="shared" si="1"/>
        <v>A ekc:translator B</v>
      </c>
      <c r="H122" s="18" t="str">
        <f t="shared" si="1"/>
        <v>A  B</v>
      </c>
      <c r="I122" s="18" t="s">
        <v>401</v>
      </c>
      <c r="J122" s="18" t="s">
        <v>136</v>
      </c>
      <c r="K122" s="18" t="s">
        <v>126</v>
      </c>
      <c r="L122" s="18"/>
      <c r="M122" s="18"/>
    </row>
    <row r="123" spans="1:13" ht="17.25" thickBot="1">
      <c r="A123" s="30" t="s">
        <v>290</v>
      </c>
      <c r="B123" s="30"/>
      <c r="C123" s="30"/>
      <c r="D123" s="30"/>
      <c r="E123" s="18" t="s">
        <v>576</v>
      </c>
      <c r="F123" s="18"/>
      <c r="G123" s="18" t="str">
        <f t="shared" si="1"/>
        <v>A ekc:annotator B</v>
      </c>
      <c r="H123" s="18" t="str">
        <f t="shared" si="1"/>
        <v>A  B</v>
      </c>
      <c r="I123" s="18" t="s">
        <v>403</v>
      </c>
      <c r="J123" s="18" t="s">
        <v>136</v>
      </c>
      <c r="K123" s="18" t="s">
        <v>126</v>
      </c>
      <c r="L123" s="20" t="s">
        <v>193</v>
      </c>
      <c r="M123" s="18" t="s">
        <v>132</v>
      </c>
    </row>
    <row r="124" spans="1:13" ht="17.25" thickBot="1">
      <c r="A124" s="30" t="s">
        <v>291</v>
      </c>
      <c r="B124" s="30"/>
      <c r="C124" s="30"/>
      <c r="D124" s="30"/>
      <c r="E124" s="18" t="s">
        <v>577</v>
      </c>
      <c r="F124" s="18"/>
      <c r="G124" s="18" t="str">
        <f t="shared" si="1"/>
        <v>A edm:isDerivativeOf B</v>
      </c>
      <c r="H124" s="18" t="str">
        <f t="shared" si="1"/>
        <v>A  B</v>
      </c>
      <c r="I124" s="18" t="s">
        <v>404</v>
      </c>
      <c r="J124" s="18" t="s">
        <v>136</v>
      </c>
      <c r="K124" s="18" t="s">
        <v>136</v>
      </c>
      <c r="L124" s="18"/>
      <c r="M124" s="18"/>
    </row>
    <row r="125" spans="1:13" ht="17.25" thickBot="1">
      <c r="A125" s="30" t="s">
        <v>292</v>
      </c>
      <c r="B125" s="30"/>
      <c r="C125" s="30"/>
      <c r="D125" s="30"/>
      <c r="E125" s="18" t="s">
        <v>577</v>
      </c>
      <c r="F125" s="18"/>
      <c r="G125" s="18" t="str">
        <f t="shared" si="1"/>
        <v>A edm:isDerivativeOf B</v>
      </c>
      <c r="H125" s="18" t="str">
        <f t="shared" si="1"/>
        <v>A  B</v>
      </c>
      <c r="I125" s="18" t="s">
        <v>405</v>
      </c>
      <c r="J125" s="18" t="s">
        <v>136</v>
      </c>
      <c r="K125" s="18" t="s">
        <v>136</v>
      </c>
      <c r="L125" s="18"/>
      <c r="M125" s="18"/>
    </row>
    <row r="126" spans="1:13" ht="17.25" thickBot="1">
      <c r="A126" s="30" t="s">
        <v>293</v>
      </c>
      <c r="B126" s="30"/>
      <c r="C126" s="30"/>
      <c r="D126" s="30"/>
      <c r="E126" s="18" t="s">
        <v>577</v>
      </c>
      <c r="F126" s="18"/>
      <c r="G126" s="18" t="str">
        <f t="shared" si="1"/>
        <v>A edm:isDerivativeOf B</v>
      </c>
      <c r="H126" s="18" t="str">
        <f t="shared" si="1"/>
        <v>A  B</v>
      </c>
      <c r="I126" s="18" t="s">
        <v>406</v>
      </c>
      <c r="J126" s="18" t="s">
        <v>136</v>
      </c>
      <c r="K126" s="18" t="s">
        <v>136</v>
      </c>
      <c r="L126" s="20" t="s">
        <v>407</v>
      </c>
      <c r="M126" s="18" t="s">
        <v>132</v>
      </c>
    </row>
    <row r="127" spans="1:13" ht="17.25" thickBot="1">
      <c r="A127" s="30" t="s">
        <v>294</v>
      </c>
      <c r="B127" s="30"/>
      <c r="C127" s="30"/>
      <c r="D127" s="30"/>
      <c r="E127" s="18" t="s">
        <v>577</v>
      </c>
      <c r="F127" s="18"/>
      <c r="G127" s="18" t="str">
        <f t="shared" si="1"/>
        <v>A edm:isDerivativeOf B</v>
      </c>
      <c r="H127" s="18" t="str">
        <f t="shared" si="1"/>
        <v>A  B</v>
      </c>
      <c r="I127" s="18" t="s">
        <v>408</v>
      </c>
      <c r="J127" s="18" t="s">
        <v>136</v>
      </c>
      <c r="K127" s="18" t="s">
        <v>136</v>
      </c>
      <c r="L127" s="18"/>
      <c r="M127" s="18"/>
    </row>
    <row r="128" spans="1:13" ht="29.25" thickBot="1">
      <c r="A128" s="30" t="s">
        <v>295</v>
      </c>
      <c r="B128" s="30" t="s">
        <v>296</v>
      </c>
      <c r="C128" s="30"/>
      <c r="D128" s="30"/>
      <c r="E128" s="18" t="s">
        <v>574</v>
      </c>
      <c r="F128" s="18"/>
      <c r="G128" s="18" t="str">
        <f t="shared" si="1"/>
        <v>A edm:isRelatedTo B</v>
      </c>
      <c r="H128" s="18" t="str">
        <f t="shared" si="1"/>
        <v>A  B</v>
      </c>
      <c r="I128" s="18" t="s">
        <v>409</v>
      </c>
      <c r="J128" s="18" t="s">
        <v>126</v>
      </c>
      <c r="K128" s="18" t="s">
        <v>127</v>
      </c>
      <c r="L128" s="20" t="s">
        <v>194</v>
      </c>
      <c r="M128" s="18"/>
    </row>
    <row r="129" spans="1:13" ht="17.25" customHeight="1" thickBot="1">
      <c r="A129" s="31" t="s">
        <v>522</v>
      </c>
      <c r="B129" s="31" t="s">
        <v>522</v>
      </c>
      <c r="C129" s="30"/>
      <c r="D129" s="30"/>
      <c r="E129" s="18" t="s">
        <v>574</v>
      </c>
      <c r="F129" s="18"/>
      <c r="G129" s="18" t="str">
        <f t="shared" si="1"/>
        <v>A edm:isRelatedTo B</v>
      </c>
      <c r="H129" s="18" t="str">
        <f t="shared" si="1"/>
        <v>A  B</v>
      </c>
      <c r="I129" s="18" t="s">
        <v>523</v>
      </c>
      <c r="J129" s="18" t="s">
        <v>139</v>
      </c>
      <c r="K129" s="18" t="s">
        <v>139</v>
      </c>
      <c r="L129" s="20" t="s">
        <v>410</v>
      </c>
      <c r="M129" s="18" t="s">
        <v>132</v>
      </c>
    </row>
    <row r="130" spans="1:13" ht="29.25" thickBot="1">
      <c r="A130" s="31" t="s">
        <v>522</v>
      </c>
      <c r="B130" s="31" t="s">
        <v>522</v>
      </c>
      <c r="C130" s="30"/>
      <c r="D130" s="30"/>
      <c r="E130" s="63" t="s">
        <v>574</v>
      </c>
      <c r="F130" s="63"/>
      <c r="G130" s="18" t="str">
        <f t="shared" si="1"/>
        <v>A edm:isRelatedTo B</v>
      </c>
      <c r="H130" s="18" t="str">
        <f t="shared" si="1"/>
        <v>A  B</v>
      </c>
      <c r="I130" s="22" t="s">
        <v>523</v>
      </c>
      <c r="J130" s="140" t="s">
        <v>136</v>
      </c>
      <c r="K130" s="140" t="s">
        <v>136</v>
      </c>
      <c r="L130" s="26" t="s">
        <v>195</v>
      </c>
      <c r="M130" s="140"/>
    </row>
    <row r="131" spans="1:13" ht="17.25" thickBot="1">
      <c r="A131" s="31" t="s">
        <v>522</v>
      </c>
      <c r="B131" s="31" t="s">
        <v>522</v>
      </c>
      <c r="C131" s="30"/>
      <c r="D131" s="30"/>
      <c r="E131" s="63" t="s">
        <v>574</v>
      </c>
      <c r="F131" s="63"/>
      <c r="G131" s="18" t="str">
        <f t="shared" si="1"/>
        <v>A edm:isRelatedTo B</v>
      </c>
      <c r="H131" s="18" t="str">
        <f t="shared" si="1"/>
        <v>A  B</v>
      </c>
      <c r="I131" s="23"/>
      <c r="J131" s="141"/>
      <c r="K131" s="141"/>
      <c r="L131" s="25" t="s">
        <v>196</v>
      </c>
      <c r="M131" s="141"/>
    </row>
    <row r="132" spans="1:13" ht="29.25" thickBot="1">
      <c r="A132" s="31" t="s">
        <v>522</v>
      </c>
      <c r="B132" s="31" t="s">
        <v>522</v>
      </c>
      <c r="C132" s="30"/>
      <c r="D132" s="30"/>
      <c r="E132" s="18" t="s">
        <v>574</v>
      </c>
      <c r="F132" s="18"/>
      <c r="G132" s="18" t="str">
        <f t="shared" ref="G132:H158" si="2">"A "&amp;E132&amp;" B"</f>
        <v>A edm:isRelatedTo B</v>
      </c>
      <c r="H132" s="18" t="str">
        <f t="shared" si="2"/>
        <v>A  B</v>
      </c>
      <c r="I132" s="18" t="s">
        <v>523</v>
      </c>
      <c r="J132" s="18" t="s">
        <v>131</v>
      </c>
      <c r="K132" s="18" t="s">
        <v>139</v>
      </c>
      <c r="L132" s="20" t="s">
        <v>197</v>
      </c>
      <c r="M132" s="18"/>
    </row>
    <row r="133" spans="1:13" ht="17.25" customHeight="1" thickBot="1">
      <c r="A133" s="31" t="s">
        <v>522</v>
      </c>
      <c r="B133" s="31" t="s">
        <v>522</v>
      </c>
      <c r="C133" s="30"/>
      <c r="D133" s="30"/>
      <c r="E133" s="18" t="s">
        <v>574</v>
      </c>
      <c r="F133" s="18"/>
      <c r="G133" s="18" t="str">
        <f t="shared" si="2"/>
        <v>A edm:isRelatedTo B</v>
      </c>
      <c r="H133" s="18" t="str">
        <f t="shared" si="2"/>
        <v>A  B</v>
      </c>
      <c r="I133" s="18" t="s">
        <v>523</v>
      </c>
      <c r="J133" s="18" t="s">
        <v>131</v>
      </c>
      <c r="K133" s="18" t="s">
        <v>129</v>
      </c>
      <c r="L133" s="20" t="s">
        <v>411</v>
      </c>
      <c r="M133" s="18"/>
    </row>
    <row r="134" spans="1:13" ht="29.25" thickBot="1">
      <c r="A134" s="31" t="s">
        <v>522</v>
      </c>
      <c r="B134" s="31" t="s">
        <v>522</v>
      </c>
      <c r="C134" s="30"/>
      <c r="D134" s="30"/>
      <c r="E134" s="63" t="s">
        <v>574</v>
      </c>
      <c r="F134" s="63"/>
      <c r="G134" s="18" t="str">
        <f t="shared" si="2"/>
        <v>A edm:isRelatedTo B</v>
      </c>
      <c r="H134" s="18" t="str">
        <f t="shared" si="2"/>
        <v>A  B</v>
      </c>
      <c r="I134" s="22" t="s">
        <v>523</v>
      </c>
      <c r="J134" s="140" t="s">
        <v>131</v>
      </c>
      <c r="K134" s="140" t="s">
        <v>163</v>
      </c>
      <c r="L134" s="24" t="s">
        <v>198</v>
      </c>
      <c r="M134" s="140"/>
    </row>
    <row r="135" spans="1:13" ht="17.25" thickBot="1">
      <c r="A135" s="31" t="s">
        <v>522</v>
      </c>
      <c r="B135" s="31" t="s">
        <v>522</v>
      </c>
      <c r="C135" s="30"/>
      <c r="D135" s="30"/>
      <c r="E135" s="63" t="s">
        <v>574</v>
      </c>
      <c r="F135" s="63"/>
      <c r="G135" s="18" t="str">
        <f t="shared" si="2"/>
        <v>A edm:isRelatedTo B</v>
      </c>
      <c r="H135" s="18" t="str">
        <f t="shared" si="2"/>
        <v>A  B</v>
      </c>
      <c r="I135" s="23"/>
      <c r="J135" s="141"/>
      <c r="K135" s="141"/>
      <c r="L135" s="25" t="s">
        <v>412</v>
      </c>
      <c r="M135" s="141"/>
    </row>
    <row r="136" spans="1:13" ht="29.25" thickBot="1">
      <c r="A136" s="31" t="s">
        <v>522</v>
      </c>
      <c r="B136" s="31" t="s">
        <v>522</v>
      </c>
      <c r="C136" s="30"/>
      <c r="D136" s="30"/>
      <c r="E136" s="18" t="s">
        <v>574</v>
      </c>
      <c r="F136" s="18"/>
      <c r="G136" s="18" t="str">
        <f t="shared" si="2"/>
        <v>A edm:isRelatedTo B</v>
      </c>
      <c r="H136" s="18" t="str">
        <f t="shared" si="2"/>
        <v>A  B</v>
      </c>
      <c r="I136" s="18" t="s">
        <v>523</v>
      </c>
      <c r="J136" s="18" t="s">
        <v>131</v>
      </c>
      <c r="K136" s="18" t="s">
        <v>136</v>
      </c>
      <c r="L136" s="20" t="s">
        <v>199</v>
      </c>
      <c r="M136" s="18"/>
    </row>
    <row r="137" spans="1:13" ht="42" customHeight="1" thickBot="1">
      <c r="A137" s="31" t="s">
        <v>522</v>
      </c>
      <c r="B137" s="31" t="s">
        <v>522</v>
      </c>
      <c r="C137" s="30"/>
      <c r="D137" s="30"/>
      <c r="E137" s="18" t="s">
        <v>574</v>
      </c>
      <c r="F137" s="18"/>
      <c r="G137" s="18" t="str">
        <f t="shared" si="2"/>
        <v>A edm:isRelatedTo B</v>
      </c>
      <c r="H137" s="18" t="str">
        <f t="shared" si="2"/>
        <v>A  B</v>
      </c>
      <c r="I137" s="18" t="s">
        <v>523</v>
      </c>
      <c r="J137" s="18" t="s">
        <v>136</v>
      </c>
      <c r="K137" s="18" t="s">
        <v>163</v>
      </c>
      <c r="L137" s="20" t="s">
        <v>413</v>
      </c>
      <c r="M137" s="18"/>
    </row>
    <row r="138" spans="1:13" ht="29.25" thickBot="1">
      <c r="A138" s="31" t="s">
        <v>522</v>
      </c>
      <c r="B138" s="31" t="s">
        <v>522</v>
      </c>
      <c r="C138" s="30"/>
      <c r="D138" s="30"/>
      <c r="E138" s="63" t="s">
        <v>574</v>
      </c>
      <c r="F138" s="63"/>
      <c r="G138" s="18" t="str">
        <f t="shared" si="2"/>
        <v>A edm:isRelatedTo B</v>
      </c>
      <c r="H138" s="18" t="str">
        <f t="shared" si="2"/>
        <v>A  B</v>
      </c>
      <c r="I138" s="22" t="s">
        <v>523</v>
      </c>
      <c r="J138" s="140" t="s">
        <v>126</v>
      </c>
      <c r="K138" s="140" t="s">
        <v>163</v>
      </c>
      <c r="L138" s="24" t="s">
        <v>200</v>
      </c>
      <c r="M138" s="140" t="s">
        <v>202</v>
      </c>
    </row>
    <row r="139" spans="1:13" ht="17.25" customHeight="1" thickBot="1">
      <c r="A139" s="31" t="s">
        <v>522</v>
      </c>
      <c r="B139" s="31" t="s">
        <v>522</v>
      </c>
      <c r="C139" s="30"/>
      <c r="D139" s="30"/>
      <c r="E139" s="63" t="s">
        <v>574</v>
      </c>
      <c r="F139" s="63"/>
      <c r="G139" s="18" t="str">
        <f t="shared" si="2"/>
        <v>A edm:isRelatedTo B</v>
      </c>
      <c r="H139" s="18" t="str">
        <f t="shared" si="2"/>
        <v>A  B</v>
      </c>
      <c r="I139" s="23"/>
      <c r="J139" s="141"/>
      <c r="K139" s="141"/>
      <c r="L139" s="25" t="s">
        <v>201</v>
      </c>
      <c r="M139" s="141"/>
    </row>
    <row r="140" spans="1:13" ht="29.25" thickBot="1">
      <c r="A140" s="31" t="s">
        <v>522</v>
      </c>
      <c r="B140" s="31" t="s">
        <v>522</v>
      </c>
      <c r="C140" s="30"/>
      <c r="D140" s="30"/>
      <c r="E140" s="63" t="s">
        <v>574</v>
      </c>
      <c r="F140" s="63"/>
      <c r="G140" s="18" t="str">
        <f t="shared" si="2"/>
        <v>A edm:isRelatedTo B</v>
      </c>
      <c r="H140" s="18" t="str">
        <f t="shared" si="2"/>
        <v>A  B</v>
      </c>
      <c r="I140" s="22" t="s">
        <v>523</v>
      </c>
      <c r="J140" s="140" t="s">
        <v>126</v>
      </c>
      <c r="K140" s="140" t="s">
        <v>131</v>
      </c>
      <c r="L140" s="24" t="s">
        <v>414</v>
      </c>
      <c r="M140" s="140"/>
    </row>
    <row r="141" spans="1:13" ht="17.25" customHeight="1" thickBot="1">
      <c r="A141" s="31" t="s">
        <v>522</v>
      </c>
      <c r="B141" s="31" t="s">
        <v>522</v>
      </c>
      <c r="C141" s="30"/>
      <c r="D141" s="30"/>
      <c r="E141" s="63" t="s">
        <v>574</v>
      </c>
      <c r="F141" s="63"/>
      <c r="G141" s="18" t="str">
        <f t="shared" si="2"/>
        <v>A edm:isRelatedTo B</v>
      </c>
      <c r="H141" s="18" t="str">
        <f t="shared" si="2"/>
        <v>A  B</v>
      </c>
      <c r="I141" s="23"/>
      <c r="J141" s="141"/>
      <c r="K141" s="141"/>
      <c r="L141" s="27" t="s">
        <v>415</v>
      </c>
      <c r="M141" s="141"/>
    </row>
    <row r="142" spans="1:13" ht="29.25" thickBot="1">
      <c r="A142" s="31" t="s">
        <v>522</v>
      </c>
      <c r="B142" s="31" t="s">
        <v>522</v>
      </c>
      <c r="C142" s="30"/>
      <c r="D142" s="30"/>
      <c r="E142" s="63" t="s">
        <v>574</v>
      </c>
      <c r="F142" s="63"/>
      <c r="G142" s="18" t="str">
        <f t="shared" si="2"/>
        <v>A edm:isRelatedTo B</v>
      </c>
      <c r="H142" s="18" t="str">
        <f t="shared" si="2"/>
        <v>A  B</v>
      </c>
      <c r="I142" s="22" t="s">
        <v>523</v>
      </c>
      <c r="J142" s="140" t="s">
        <v>126</v>
      </c>
      <c r="K142" s="140" t="s">
        <v>127</v>
      </c>
      <c r="L142" s="24" t="s">
        <v>203</v>
      </c>
      <c r="M142" s="140"/>
    </row>
    <row r="143" spans="1:13" ht="17.25" thickBot="1">
      <c r="A143" s="31" t="s">
        <v>522</v>
      </c>
      <c r="B143" s="31" t="s">
        <v>522</v>
      </c>
      <c r="C143" s="30"/>
      <c r="D143" s="30"/>
      <c r="E143" s="63" t="s">
        <v>574</v>
      </c>
      <c r="F143" s="63"/>
      <c r="G143" s="18" t="str">
        <f t="shared" si="2"/>
        <v>A edm:isRelatedTo B</v>
      </c>
      <c r="H143" s="18" t="str">
        <f t="shared" si="2"/>
        <v>A  B</v>
      </c>
      <c r="I143" s="32"/>
      <c r="J143" s="144"/>
      <c r="K143" s="144"/>
      <c r="L143" s="28" t="s">
        <v>416</v>
      </c>
      <c r="M143" s="144"/>
    </row>
    <row r="144" spans="1:13" ht="17.25" thickBot="1">
      <c r="A144" s="31" t="s">
        <v>522</v>
      </c>
      <c r="B144" s="31" t="s">
        <v>522</v>
      </c>
      <c r="C144" s="30"/>
      <c r="D144" s="30"/>
      <c r="E144" s="63" t="s">
        <v>574</v>
      </c>
      <c r="F144" s="63"/>
      <c r="G144" s="18" t="str">
        <f t="shared" si="2"/>
        <v>A edm:isRelatedTo B</v>
      </c>
      <c r="H144" s="18" t="str">
        <f t="shared" si="2"/>
        <v>A  B</v>
      </c>
      <c r="I144" s="23"/>
      <c r="J144" s="141"/>
      <c r="K144" s="141"/>
      <c r="L144" s="27" t="s">
        <v>417</v>
      </c>
      <c r="M144" s="141"/>
    </row>
    <row r="145" spans="1:13" ht="17.25" customHeight="1" thickBot="1">
      <c r="A145" s="31" t="s">
        <v>522</v>
      </c>
      <c r="B145" s="31" t="s">
        <v>522</v>
      </c>
      <c r="C145" s="30"/>
      <c r="D145" s="30"/>
      <c r="E145" s="18" t="s">
        <v>574</v>
      </c>
      <c r="F145" s="18"/>
      <c r="G145" s="18" t="str">
        <f t="shared" si="2"/>
        <v>A edm:isRelatedTo B</v>
      </c>
      <c r="H145" s="18" t="str">
        <f t="shared" si="2"/>
        <v>A  B</v>
      </c>
      <c r="I145" s="18" t="s">
        <v>523</v>
      </c>
      <c r="J145" s="18" t="s">
        <v>129</v>
      </c>
      <c r="K145" s="18" t="s">
        <v>127</v>
      </c>
      <c r="L145" s="21" t="s">
        <v>418</v>
      </c>
      <c r="M145" s="18"/>
    </row>
    <row r="146" spans="1:13" ht="29.25" thickBot="1">
      <c r="A146" s="31" t="s">
        <v>522</v>
      </c>
      <c r="B146" s="31" t="s">
        <v>522</v>
      </c>
      <c r="C146" s="30"/>
      <c r="D146" s="30"/>
      <c r="E146" s="63" t="s">
        <v>574</v>
      </c>
      <c r="F146" s="63"/>
      <c r="G146" s="18" t="str">
        <f t="shared" si="2"/>
        <v>A edm:isRelatedTo B</v>
      </c>
      <c r="H146" s="18" t="str">
        <f t="shared" si="2"/>
        <v>A  B</v>
      </c>
      <c r="I146" s="22" t="s">
        <v>523</v>
      </c>
      <c r="J146" s="140" t="s">
        <v>127</v>
      </c>
      <c r="K146" s="140" t="s">
        <v>131</v>
      </c>
      <c r="L146" s="24" t="s">
        <v>419</v>
      </c>
      <c r="M146" s="140"/>
    </row>
    <row r="147" spans="1:13" ht="17.25" customHeight="1" thickBot="1">
      <c r="A147" s="31" t="s">
        <v>522</v>
      </c>
      <c r="B147" s="31" t="s">
        <v>522</v>
      </c>
      <c r="C147" s="30"/>
      <c r="D147" s="30"/>
      <c r="E147" s="63" t="s">
        <v>574</v>
      </c>
      <c r="F147" s="63"/>
      <c r="G147" s="18" t="str">
        <f t="shared" si="2"/>
        <v>A edm:isRelatedTo B</v>
      </c>
      <c r="H147" s="18" t="str">
        <f t="shared" si="2"/>
        <v>A  B</v>
      </c>
      <c r="I147" s="23"/>
      <c r="J147" s="141"/>
      <c r="K147" s="141"/>
      <c r="L147" s="27" t="s">
        <v>420</v>
      </c>
      <c r="M147" s="141"/>
    </row>
    <row r="148" spans="1:13" ht="29.25" thickBot="1">
      <c r="A148" s="31" t="s">
        <v>522</v>
      </c>
      <c r="B148" s="31" t="s">
        <v>522</v>
      </c>
      <c r="C148" s="30"/>
      <c r="D148" s="30"/>
      <c r="E148" s="63" t="s">
        <v>574</v>
      </c>
      <c r="F148" s="63"/>
      <c r="G148" s="18" t="str">
        <f t="shared" si="2"/>
        <v>A edm:isRelatedTo B</v>
      </c>
      <c r="H148" s="18" t="str">
        <f t="shared" si="2"/>
        <v>A  B</v>
      </c>
      <c r="I148" s="22" t="s">
        <v>523</v>
      </c>
      <c r="J148" s="140" t="s">
        <v>129</v>
      </c>
      <c r="K148" s="140" t="s">
        <v>131</v>
      </c>
      <c r="L148" s="24" t="s">
        <v>419</v>
      </c>
      <c r="M148" s="140"/>
    </row>
    <row r="149" spans="1:13" ht="17.25" thickBot="1">
      <c r="A149" s="67" t="s">
        <v>522</v>
      </c>
      <c r="B149" s="67" t="s">
        <v>522</v>
      </c>
      <c r="C149" s="68"/>
      <c r="D149" s="68"/>
      <c r="E149" s="69" t="s">
        <v>574</v>
      </c>
      <c r="F149" s="69"/>
      <c r="G149" s="18" t="str">
        <f t="shared" si="2"/>
        <v>A edm:isRelatedTo B</v>
      </c>
      <c r="H149" s="18" t="str">
        <f t="shared" si="2"/>
        <v>A  B</v>
      </c>
      <c r="I149" s="64"/>
      <c r="J149" s="144"/>
      <c r="K149" s="144"/>
      <c r="L149" s="70" t="s">
        <v>421</v>
      </c>
      <c r="M149" s="144"/>
    </row>
    <row r="150" spans="1:13">
      <c r="A150" s="62" t="s">
        <v>533</v>
      </c>
      <c r="B150" s="62" t="s">
        <v>532</v>
      </c>
      <c r="C150" s="62"/>
      <c r="D150" s="62"/>
      <c r="E150" s="62" t="s">
        <v>534</v>
      </c>
      <c r="F150" s="62" t="s">
        <v>535</v>
      </c>
      <c r="G150" s="63" t="str">
        <f t="shared" si="2"/>
        <v>A ekc:hasSubject B</v>
      </c>
      <c r="H150" s="63" t="str">
        <f t="shared" si="2"/>
        <v>A ekc:isSubjectOf B</v>
      </c>
      <c r="I150" s="62"/>
      <c r="J150" s="62" t="s">
        <v>536</v>
      </c>
      <c r="K150" s="62" t="s">
        <v>536</v>
      </c>
      <c r="L150" s="62" t="s">
        <v>537</v>
      </c>
      <c r="M150" s="62"/>
    </row>
    <row r="151" spans="1:13">
      <c r="A151" s="66" t="s">
        <v>580</v>
      </c>
      <c r="B151" s="66"/>
      <c r="C151" s="66"/>
      <c r="D151" s="66"/>
      <c r="E151" s="66" t="s">
        <v>581</v>
      </c>
      <c r="F151" s="66"/>
      <c r="G151" s="66" t="str">
        <f t="shared" si="2"/>
        <v>A ekc:hasConcubine B</v>
      </c>
      <c r="H151" s="66"/>
      <c r="I151" s="66"/>
      <c r="J151" s="66"/>
      <c r="K151" s="66"/>
      <c r="L151" s="66" t="s">
        <v>582</v>
      </c>
      <c r="M151" s="66"/>
    </row>
    <row r="152" spans="1:13">
      <c r="A152" s="66" t="s">
        <v>584</v>
      </c>
      <c r="B152" s="66"/>
      <c r="C152" s="66"/>
      <c r="D152" s="66"/>
      <c r="E152" s="66" t="s">
        <v>591</v>
      </c>
      <c r="F152" s="66"/>
      <c r="G152" s="66" t="str">
        <f t="shared" si="2"/>
        <v>A ekc:hasFatherInLaw B</v>
      </c>
      <c r="H152" s="66"/>
      <c r="I152" s="66"/>
      <c r="J152" s="66"/>
      <c r="K152" s="66"/>
      <c r="L152" s="66" t="s">
        <v>587</v>
      </c>
      <c r="M152" s="66"/>
    </row>
    <row r="153" spans="1:13">
      <c r="A153" s="66" t="s">
        <v>585</v>
      </c>
      <c r="B153" s="66"/>
      <c r="C153" s="66"/>
      <c r="D153" s="66"/>
      <c r="E153" s="66" t="s">
        <v>592</v>
      </c>
      <c r="F153" s="66"/>
      <c r="G153" s="66" t="str">
        <f t="shared" si="2"/>
        <v>A ekc:hasMotherInLaw B</v>
      </c>
      <c r="H153" s="66"/>
      <c r="I153" s="66"/>
      <c r="J153" s="66"/>
      <c r="K153" s="66"/>
      <c r="L153" s="66" t="s">
        <v>588</v>
      </c>
      <c r="M153" s="66"/>
    </row>
    <row r="154" spans="1:13">
      <c r="A154" s="66" t="s">
        <v>586</v>
      </c>
      <c r="B154" s="66"/>
      <c r="C154" s="66"/>
      <c r="D154" s="66"/>
      <c r="E154" s="66" t="s">
        <v>593</v>
      </c>
      <c r="F154" s="66"/>
      <c r="G154" s="66" t="str">
        <f t="shared" si="2"/>
        <v>A ekc:hasSonInLaw B</v>
      </c>
      <c r="H154" s="66"/>
      <c r="I154" s="66"/>
      <c r="J154" s="66"/>
      <c r="K154" s="66"/>
      <c r="L154" s="66" t="s">
        <v>589</v>
      </c>
      <c r="M154" s="66"/>
    </row>
    <row r="155" spans="1:13">
      <c r="A155" s="66" t="s">
        <v>590</v>
      </c>
      <c r="B155" s="66"/>
      <c r="C155" s="66"/>
      <c r="D155" s="66"/>
      <c r="E155" s="66" t="s">
        <v>594</v>
      </c>
      <c r="F155" s="66"/>
      <c r="G155" s="66" t="str">
        <f t="shared" si="2"/>
        <v>A ekc:hasDaughterInLaw B</v>
      </c>
      <c r="H155" s="66"/>
      <c r="I155" s="66"/>
      <c r="J155" s="66"/>
      <c r="K155" s="66"/>
      <c r="L155" s="66" t="s">
        <v>590</v>
      </c>
      <c r="M155" s="66"/>
    </row>
    <row r="156" spans="1:13">
      <c r="A156" s="66" t="s">
        <v>599</v>
      </c>
      <c r="B156" s="66"/>
      <c r="C156" s="66"/>
      <c r="D156" s="66"/>
      <c r="E156" s="66" t="s">
        <v>595</v>
      </c>
      <c r="F156" s="66"/>
      <c r="G156" s="66" t="str">
        <f t="shared" si="2"/>
        <v>A ekc:isLineageKinOf B</v>
      </c>
      <c r="H156" s="66"/>
      <c r="I156" s="66"/>
      <c r="J156" s="66"/>
      <c r="K156" s="66"/>
      <c r="L156" s="66" t="s">
        <v>597</v>
      </c>
      <c r="M156" s="66"/>
    </row>
    <row r="157" spans="1:13">
      <c r="A157" s="66" t="s">
        <v>598</v>
      </c>
      <c r="B157" s="66"/>
      <c r="C157" s="66"/>
      <c r="D157" s="66"/>
      <c r="E157" s="66" t="s">
        <v>596</v>
      </c>
      <c r="F157" s="66"/>
      <c r="G157" s="66" t="str">
        <f t="shared" si="2"/>
        <v>A ekc:isAffinalKinOf B</v>
      </c>
      <c r="H157" s="66"/>
      <c r="I157" s="66"/>
      <c r="J157" s="66"/>
      <c r="K157" s="66"/>
      <c r="L157" s="66" t="s">
        <v>598</v>
      </c>
      <c r="M157" s="66"/>
    </row>
    <row r="158" spans="1:13">
      <c r="A158" s="66" t="s">
        <v>601</v>
      </c>
      <c r="B158" s="66"/>
      <c r="C158" s="66"/>
      <c r="D158" s="66"/>
      <c r="E158" s="66" t="s">
        <v>600</v>
      </c>
      <c r="F158" s="66"/>
      <c r="G158" s="66" t="str">
        <f t="shared" si="2"/>
        <v>A ekc:hasOldName B</v>
      </c>
      <c r="H158" s="66"/>
      <c r="I158" s="66"/>
      <c r="J158" s="66"/>
      <c r="K158" s="66"/>
      <c r="L158" s="66" t="s">
        <v>602</v>
      </c>
      <c r="M158" s="66"/>
    </row>
  </sheetData>
  <mergeCells count="91">
    <mergeCell ref="J140:J141"/>
    <mergeCell ref="K140:K141"/>
    <mergeCell ref="M140:M141"/>
    <mergeCell ref="J142:J144"/>
    <mergeCell ref="K142:K144"/>
    <mergeCell ref="M142:M144"/>
    <mergeCell ref="J146:J147"/>
    <mergeCell ref="K146:K147"/>
    <mergeCell ref="M146:M147"/>
    <mergeCell ref="J148:J149"/>
    <mergeCell ref="K148:K149"/>
    <mergeCell ref="M148:M149"/>
    <mergeCell ref="J138:J139"/>
    <mergeCell ref="K138:K139"/>
    <mergeCell ref="M138:M139"/>
    <mergeCell ref="J120:J121"/>
    <mergeCell ref="K120:K121"/>
    <mergeCell ref="M120:M121"/>
    <mergeCell ref="J130:J131"/>
    <mergeCell ref="K130:K131"/>
    <mergeCell ref="M130:M131"/>
    <mergeCell ref="J134:J135"/>
    <mergeCell ref="K134:K135"/>
    <mergeCell ref="M134:M135"/>
    <mergeCell ref="J112:J113"/>
    <mergeCell ref="K112:K113"/>
    <mergeCell ref="M112:M113"/>
    <mergeCell ref="J114:J115"/>
    <mergeCell ref="K114:K115"/>
    <mergeCell ref="M114:M115"/>
    <mergeCell ref="J100:J101"/>
    <mergeCell ref="K100:K101"/>
    <mergeCell ref="M100:M101"/>
    <mergeCell ref="J110:J111"/>
    <mergeCell ref="K110:K111"/>
    <mergeCell ref="M110:M111"/>
    <mergeCell ref="J91:J93"/>
    <mergeCell ref="K91:K93"/>
    <mergeCell ref="M91:M93"/>
    <mergeCell ref="J96:J97"/>
    <mergeCell ref="K96:K97"/>
    <mergeCell ref="M96:M97"/>
    <mergeCell ref="J83:J84"/>
    <mergeCell ref="K83:K84"/>
    <mergeCell ref="M83:M84"/>
    <mergeCell ref="J89:J90"/>
    <mergeCell ref="K89:K90"/>
    <mergeCell ref="M89:M90"/>
    <mergeCell ref="J76:J77"/>
    <mergeCell ref="K76:K77"/>
    <mergeCell ref="M76:M77"/>
    <mergeCell ref="J79:J80"/>
    <mergeCell ref="K79:K80"/>
    <mergeCell ref="M79:M80"/>
    <mergeCell ref="J51:J52"/>
    <mergeCell ref="K51:K52"/>
    <mergeCell ref="M51:M52"/>
    <mergeCell ref="J54:J55"/>
    <mergeCell ref="K54:K55"/>
    <mergeCell ref="M54:M55"/>
    <mergeCell ref="J40:J41"/>
    <mergeCell ref="K40:K41"/>
    <mergeCell ref="M40:M41"/>
    <mergeCell ref="J44:J45"/>
    <mergeCell ref="K44:K45"/>
    <mergeCell ref="M44:M45"/>
    <mergeCell ref="J34:J35"/>
    <mergeCell ref="K34:K35"/>
    <mergeCell ref="M34:M35"/>
    <mergeCell ref="J37:J38"/>
    <mergeCell ref="K37:K38"/>
    <mergeCell ref="M37:M38"/>
    <mergeCell ref="J16:J17"/>
    <mergeCell ref="K16:K17"/>
    <mergeCell ref="M16:M17"/>
    <mergeCell ref="J23:J24"/>
    <mergeCell ref="K23:K24"/>
    <mergeCell ref="M23:M24"/>
    <mergeCell ref="J12:J13"/>
    <mergeCell ref="K12:K13"/>
    <mergeCell ref="M12:M13"/>
    <mergeCell ref="J14:J15"/>
    <mergeCell ref="K14:K15"/>
    <mergeCell ref="M14:M15"/>
    <mergeCell ref="J5:J6"/>
    <mergeCell ref="K5:K6"/>
    <mergeCell ref="M5:M6"/>
    <mergeCell ref="J9:J10"/>
    <mergeCell ref="K9:K10"/>
    <mergeCell ref="M9:M10"/>
    <mergeCell ref="L5:L6"/>
  </mergeCells>
  <phoneticPr fontId="2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66"/>
  <sheetViews>
    <sheetView topLeftCell="A7" workbookViewId="0">
      <selection activeCell="D13" sqref="D13"/>
    </sheetView>
    <sheetView workbookViewId="1"/>
  </sheetViews>
  <sheetFormatPr defaultColWidth="9" defaultRowHeight="16.5"/>
  <cols>
    <col min="1" max="1" width="11.25" style="15" bestFit="1" customWidth="1"/>
    <col min="2" max="3" width="38.75" style="15" bestFit="1" customWidth="1"/>
    <col min="4" max="4" width="56.75" style="15" bestFit="1" customWidth="1"/>
    <col min="5" max="5" width="34.5" style="15" bestFit="1" customWidth="1"/>
    <col min="6" max="6" width="14.25" style="15" customWidth="1"/>
    <col min="7" max="7" width="24.625" style="15" customWidth="1"/>
    <col min="8" max="8" width="24.75" style="15" customWidth="1"/>
    <col min="9" max="16384" width="9" style="15"/>
  </cols>
  <sheetData>
    <row r="1" spans="1:5">
      <c r="A1" s="107" t="s">
        <v>635</v>
      </c>
      <c r="B1" s="107" t="s">
        <v>636</v>
      </c>
      <c r="C1" s="107" t="s">
        <v>637</v>
      </c>
      <c r="D1" s="107" t="s">
        <v>69</v>
      </c>
      <c r="E1" s="107" t="s">
        <v>638</v>
      </c>
    </row>
    <row r="2" spans="1:5">
      <c r="A2" s="107" t="s">
        <v>639</v>
      </c>
      <c r="B2" s="107" t="s">
        <v>640</v>
      </c>
      <c r="C2" s="107" t="s">
        <v>641</v>
      </c>
      <c r="D2" s="107" t="s">
        <v>642</v>
      </c>
      <c r="E2" s="107" t="s">
        <v>643</v>
      </c>
    </row>
    <row r="3" spans="1:5">
      <c r="A3" s="107" t="s">
        <v>644</v>
      </c>
      <c r="B3" s="107" t="s">
        <v>645</v>
      </c>
      <c r="C3" s="107" t="s">
        <v>646</v>
      </c>
      <c r="D3" s="107" t="s">
        <v>647</v>
      </c>
      <c r="E3" s="107" t="s">
        <v>648</v>
      </c>
    </row>
    <row r="4" spans="1:5">
      <c r="A4" s="107" t="s">
        <v>644</v>
      </c>
      <c r="B4" s="107" t="s">
        <v>649</v>
      </c>
      <c r="C4" s="107" t="s">
        <v>650</v>
      </c>
      <c r="D4" s="107" t="s">
        <v>651</v>
      </c>
      <c r="E4" s="107" t="s">
        <v>652</v>
      </c>
    </row>
    <row r="5" spans="1:5">
      <c r="A5" s="107" t="s">
        <v>644</v>
      </c>
      <c r="B5" s="107" t="s">
        <v>653</v>
      </c>
      <c r="C5" s="107" t="s">
        <v>654</v>
      </c>
      <c r="D5" s="107" t="s">
        <v>655</v>
      </c>
      <c r="E5" s="107"/>
    </row>
    <row r="6" spans="1:5">
      <c r="A6" s="107" t="s">
        <v>644</v>
      </c>
      <c r="B6" s="107" t="s">
        <v>656</v>
      </c>
      <c r="C6" s="107" t="s">
        <v>657</v>
      </c>
      <c r="D6" s="107" t="s">
        <v>70</v>
      </c>
      <c r="E6" s="107" t="s">
        <v>658</v>
      </c>
    </row>
    <row r="7" spans="1:5">
      <c r="A7" s="107" t="s">
        <v>644</v>
      </c>
      <c r="B7" s="107" t="s">
        <v>659</v>
      </c>
      <c r="C7" s="107" t="s">
        <v>660</v>
      </c>
      <c r="D7" s="107" t="s">
        <v>71</v>
      </c>
      <c r="E7" s="107" t="s">
        <v>661</v>
      </c>
    </row>
    <row r="8" spans="1:5">
      <c r="A8" s="107" t="s">
        <v>644</v>
      </c>
      <c r="B8" s="107" t="s">
        <v>662</v>
      </c>
      <c r="C8" s="107" t="s">
        <v>663</v>
      </c>
      <c r="D8" s="107" t="s">
        <v>72</v>
      </c>
      <c r="E8" s="107" t="s">
        <v>664</v>
      </c>
    </row>
    <row r="9" spans="1:5">
      <c r="A9" s="107" t="s">
        <v>644</v>
      </c>
      <c r="B9" s="107" t="s">
        <v>665</v>
      </c>
      <c r="C9" s="107" t="s">
        <v>666</v>
      </c>
      <c r="D9" s="107" t="s">
        <v>73</v>
      </c>
      <c r="E9" s="107" t="s">
        <v>667</v>
      </c>
    </row>
    <row r="10" spans="1:5">
      <c r="A10" s="107" t="s">
        <v>644</v>
      </c>
      <c r="B10" s="107" t="s">
        <v>668</v>
      </c>
      <c r="C10" s="107" t="s">
        <v>669</v>
      </c>
      <c r="D10" s="107" t="s">
        <v>74</v>
      </c>
      <c r="E10" s="107" t="s">
        <v>670</v>
      </c>
    </row>
    <row r="11" spans="1:5">
      <c r="A11" s="107" t="s">
        <v>644</v>
      </c>
      <c r="B11" s="107" t="s">
        <v>671</v>
      </c>
      <c r="C11" s="107" t="s">
        <v>672</v>
      </c>
      <c r="D11" s="107" t="s">
        <v>75</v>
      </c>
      <c r="E11" s="107" t="s">
        <v>673</v>
      </c>
    </row>
    <row r="12" spans="1:5">
      <c r="A12" s="107" t="s">
        <v>639</v>
      </c>
      <c r="B12" s="107" t="s">
        <v>674</v>
      </c>
      <c r="C12" s="107" t="s">
        <v>675</v>
      </c>
      <c r="D12" s="107" t="s">
        <v>76</v>
      </c>
      <c r="E12" s="107" t="s">
        <v>676</v>
      </c>
    </row>
    <row r="13" spans="1:5">
      <c r="A13" s="107" t="s">
        <v>639</v>
      </c>
      <c r="B13" s="107" t="s">
        <v>677</v>
      </c>
      <c r="C13" s="107" t="s">
        <v>678</v>
      </c>
      <c r="D13" s="107" t="s">
        <v>77</v>
      </c>
      <c r="E13" s="107" t="s">
        <v>679</v>
      </c>
    </row>
    <row r="14" spans="1:5">
      <c r="A14" s="107" t="s">
        <v>639</v>
      </c>
      <c r="B14" s="107" t="s">
        <v>680</v>
      </c>
      <c r="C14" s="107" t="s">
        <v>681</v>
      </c>
      <c r="D14" s="107" t="s">
        <v>78</v>
      </c>
      <c r="E14" s="107" t="s">
        <v>682</v>
      </c>
    </row>
    <row r="15" spans="1:5">
      <c r="A15" s="107" t="s">
        <v>683</v>
      </c>
      <c r="B15" s="107" t="s">
        <v>684</v>
      </c>
      <c r="C15" s="107"/>
      <c r="D15" s="107" t="s">
        <v>113</v>
      </c>
      <c r="E15" s="107" t="s">
        <v>685</v>
      </c>
    </row>
    <row r="16" spans="1:5">
      <c r="A16" s="107" t="s">
        <v>683</v>
      </c>
      <c r="B16" s="107" t="s">
        <v>686</v>
      </c>
      <c r="C16" s="107"/>
      <c r="D16" s="107" t="s">
        <v>114</v>
      </c>
      <c r="E16" s="107" t="s">
        <v>687</v>
      </c>
    </row>
    <row r="17" spans="1:5">
      <c r="A17" s="107" t="s">
        <v>644</v>
      </c>
      <c r="B17" s="107" t="s">
        <v>688</v>
      </c>
      <c r="C17" s="107" t="s">
        <v>689</v>
      </c>
      <c r="D17" s="107" t="s">
        <v>96</v>
      </c>
      <c r="E17" s="107" t="s">
        <v>690</v>
      </c>
    </row>
    <row r="18" spans="1:5">
      <c r="A18" s="107" t="s">
        <v>644</v>
      </c>
      <c r="B18" s="107" t="s">
        <v>691</v>
      </c>
      <c r="C18" s="107" t="s">
        <v>692</v>
      </c>
      <c r="D18" s="107" t="s">
        <v>97</v>
      </c>
      <c r="E18" s="107" t="s">
        <v>693</v>
      </c>
    </row>
    <row r="19" spans="1:5">
      <c r="A19" s="107" t="s">
        <v>644</v>
      </c>
      <c r="B19" s="107" t="s">
        <v>694</v>
      </c>
      <c r="C19" s="107" t="s">
        <v>695</v>
      </c>
      <c r="D19" s="107" t="s">
        <v>103</v>
      </c>
      <c r="E19" s="107" t="s">
        <v>696</v>
      </c>
    </row>
    <row r="20" spans="1:5">
      <c r="A20" s="107" t="s">
        <v>644</v>
      </c>
      <c r="B20" s="107" t="s">
        <v>697</v>
      </c>
      <c r="C20" s="107" t="s">
        <v>698</v>
      </c>
      <c r="D20" s="107" t="s">
        <v>104</v>
      </c>
      <c r="E20" s="107" t="s">
        <v>699</v>
      </c>
    </row>
    <row r="21" spans="1:5">
      <c r="A21" s="107" t="s">
        <v>644</v>
      </c>
      <c r="B21" s="107" t="s">
        <v>700</v>
      </c>
      <c r="C21" s="107" t="s">
        <v>701</v>
      </c>
      <c r="D21" s="107" t="s">
        <v>105</v>
      </c>
      <c r="E21" s="107" t="s">
        <v>702</v>
      </c>
    </row>
    <row r="22" spans="1:5">
      <c r="A22" s="107" t="s">
        <v>644</v>
      </c>
      <c r="B22" s="107" t="s">
        <v>703</v>
      </c>
      <c r="C22" s="107"/>
      <c r="D22" s="107" t="s">
        <v>111</v>
      </c>
      <c r="E22" s="107" t="s">
        <v>704</v>
      </c>
    </row>
    <row r="23" spans="1:5">
      <c r="A23" s="107" t="s">
        <v>644</v>
      </c>
      <c r="B23" s="107" t="s">
        <v>705</v>
      </c>
      <c r="C23" s="107"/>
      <c r="D23" s="107" t="s">
        <v>112</v>
      </c>
      <c r="E23" s="107" t="s">
        <v>706</v>
      </c>
    </row>
    <row r="24" spans="1:5">
      <c r="A24" s="107" t="s">
        <v>683</v>
      </c>
      <c r="B24" s="107" t="s">
        <v>707</v>
      </c>
      <c r="C24" s="107" t="s">
        <v>708</v>
      </c>
      <c r="D24" s="107" t="s">
        <v>709</v>
      </c>
      <c r="E24" s="107" t="s">
        <v>710</v>
      </c>
    </row>
    <row r="25" spans="1:5">
      <c r="A25" s="107" t="s">
        <v>644</v>
      </c>
      <c r="B25" s="107" t="s">
        <v>711</v>
      </c>
      <c r="C25" s="107" t="s">
        <v>712</v>
      </c>
      <c r="D25" s="107" t="s">
        <v>713</v>
      </c>
      <c r="E25" s="107" t="s">
        <v>714</v>
      </c>
    </row>
    <row r="26" spans="1:5">
      <c r="A26" s="107" t="s">
        <v>644</v>
      </c>
      <c r="B26" s="107" t="s">
        <v>715</v>
      </c>
      <c r="C26" s="107"/>
      <c r="D26" s="107" t="s">
        <v>106</v>
      </c>
      <c r="E26" s="107" t="s">
        <v>716</v>
      </c>
    </row>
    <row r="27" spans="1:5">
      <c r="A27" s="107" t="s">
        <v>644</v>
      </c>
      <c r="B27" s="107" t="s">
        <v>717</v>
      </c>
      <c r="C27" s="107"/>
      <c r="D27" s="107" t="s">
        <v>718</v>
      </c>
      <c r="E27" s="107"/>
    </row>
    <row r="28" spans="1:5">
      <c r="A28" s="107" t="s">
        <v>683</v>
      </c>
      <c r="B28" s="107" t="s">
        <v>719</v>
      </c>
      <c r="C28" s="107"/>
      <c r="D28" s="107" t="s">
        <v>107</v>
      </c>
      <c r="E28" s="107" t="s">
        <v>720</v>
      </c>
    </row>
    <row r="29" spans="1:5">
      <c r="A29" s="107" t="s">
        <v>644</v>
      </c>
      <c r="B29" s="107" t="s">
        <v>721</v>
      </c>
      <c r="C29" s="107" t="s">
        <v>722</v>
      </c>
      <c r="D29" s="107" t="s">
        <v>108</v>
      </c>
      <c r="E29" s="107" t="s">
        <v>723</v>
      </c>
    </row>
    <row r="30" spans="1:5">
      <c r="A30" s="107" t="s">
        <v>644</v>
      </c>
      <c r="B30" s="107" t="s">
        <v>724</v>
      </c>
      <c r="C30" s="107" t="s">
        <v>725</v>
      </c>
      <c r="D30" s="107" t="s">
        <v>109</v>
      </c>
      <c r="E30" s="107" t="s">
        <v>726</v>
      </c>
    </row>
    <row r="31" spans="1:5">
      <c r="A31" s="107" t="s">
        <v>639</v>
      </c>
      <c r="B31" s="107" t="s">
        <v>727</v>
      </c>
      <c r="C31" s="107" t="s">
        <v>728</v>
      </c>
      <c r="D31" s="107" t="s">
        <v>110</v>
      </c>
      <c r="E31" s="107" t="s">
        <v>729</v>
      </c>
    </row>
    <row r="32" spans="1:5">
      <c r="A32" s="107" t="s">
        <v>644</v>
      </c>
      <c r="B32" s="107" t="s">
        <v>730</v>
      </c>
      <c r="C32" s="107" t="s">
        <v>731</v>
      </c>
      <c r="D32" s="107" t="s">
        <v>98</v>
      </c>
      <c r="E32" s="107" t="s">
        <v>732</v>
      </c>
    </row>
    <row r="33" spans="1:5">
      <c r="A33" s="107" t="s">
        <v>644</v>
      </c>
      <c r="B33" s="107" t="s">
        <v>733</v>
      </c>
      <c r="C33" s="107" t="s">
        <v>734</v>
      </c>
      <c r="D33" s="107" t="s">
        <v>99</v>
      </c>
      <c r="E33" s="107" t="s">
        <v>735</v>
      </c>
    </row>
    <row r="34" spans="1:5">
      <c r="A34" s="107" t="s">
        <v>644</v>
      </c>
      <c r="B34" s="107" t="s">
        <v>736</v>
      </c>
      <c r="C34" s="107" t="s">
        <v>737</v>
      </c>
      <c r="D34" s="107" t="s">
        <v>738</v>
      </c>
      <c r="E34" s="107" t="s">
        <v>739</v>
      </c>
    </row>
    <row r="35" spans="1:5">
      <c r="A35" s="107" t="s">
        <v>683</v>
      </c>
      <c r="B35" s="107" t="s">
        <v>740</v>
      </c>
      <c r="C35" s="107" t="s">
        <v>741</v>
      </c>
      <c r="D35" s="107" t="s">
        <v>100</v>
      </c>
      <c r="E35" s="107" t="s">
        <v>742</v>
      </c>
    </row>
    <row r="36" spans="1:5">
      <c r="A36" s="107" t="s">
        <v>683</v>
      </c>
      <c r="B36" s="107" t="s">
        <v>743</v>
      </c>
      <c r="C36" s="107" t="s">
        <v>744</v>
      </c>
      <c r="D36" s="107" t="s">
        <v>101</v>
      </c>
      <c r="E36" s="107" t="s">
        <v>745</v>
      </c>
    </row>
    <row r="37" spans="1:5">
      <c r="A37" s="107" t="s">
        <v>639</v>
      </c>
      <c r="B37" s="107" t="s">
        <v>746</v>
      </c>
      <c r="C37" s="107" t="s">
        <v>747</v>
      </c>
      <c r="D37" s="107" t="s">
        <v>102</v>
      </c>
      <c r="E37" s="107" t="s">
        <v>748</v>
      </c>
    </row>
    <row r="38" spans="1:5">
      <c r="A38" s="107" t="s">
        <v>644</v>
      </c>
      <c r="B38" s="107" t="s">
        <v>749</v>
      </c>
      <c r="C38" s="107" t="s">
        <v>750</v>
      </c>
      <c r="D38" s="107" t="s">
        <v>79</v>
      </c>
      <c r="E38" s="107" t="s">
        <v>751</v>
      </c>
    </row>
    <row r="39" spans="1:5">
      <c r="A39" s="107" t="s">
        <v>644</v>
      </c>
      <c r="B39" s="107" t="s">
        <v>752</v>
      </c>
      <c r="C39" s="107" t="s">
        <v>753</v>
      </c>
      <c r="D39" s="107" t="s">
        <v>80</v>
      </c>
      <c r="E39" s="107"/>
    </row>
    <row r="40" spans="1:5">
      <c r="A40" s="107" t="s">
        <v>644</v>
      </c>
      <c r="B40" s="107" t="s">
        <v>754</v>
      </c>
      <c r="C40" s="107" t="s">
        <v>755</v>
      </c>
      <c r="D40" s="107" t="s">
        <v>81</v>
      </c>
      <c r="E40" s="107" t="s">
        <v>756</v>
      </c>
    </row>
    <row r="41" spans="1:5">
      <c r="A41" s="107" t="s">
        <v>644</v>
      </c>
      <c r="B41" s="107" t="s">
        <v>757</v>
      </c>
      <c r="C41" s="107" t="s">
        <v>758</v>
      </c>
      <c r="D41" s="107" t="s">
        <v>82</v>
      </c>
      <c r="E41" s="107" t="s">
        <v>759</v>
      </c>
    </row>
    <row r="42" spans="1:5">
      <c r="A42" s="107" t="s">
        <v>644</v>
      </c>
      <c r="B42" s="107" t="s">
        <v>760</v>
      </c>
      <c r="C42" s="107" t="s">
        <v>761</v>
      </c>
      <c r="D42" s="107" t="s">
        <v>83</v>
      </c>
      <c r="E42" s="107" t="s">
        <v>762</v>
      </c>
    </row>
    <row r="43" spans="1:5">
      <c r="A43" s="107" t="s">
        <v>644</v>
      </c>
      <c r="B43" s="107" t="s">
        <v>763</v>
      </c>
      <c r="C43" s="107" t="s">
        <v>764</v>
      </c>
      <c r="D43" s="107" t="s">
        <v>84</v>
      </c>
      <c r="E43" s="107"/>
    </row>
    <row r="44" spans="1:5">
      <c r="A44" s="107" t="s">
        <v>644</v>
      </c>
      <c r="B44" s="107" t="s">
        <v>765</v>
      </c>
      <c r="C44" s="107" t="s">
        <v>766</v>
      </c>
      <c r="D44" s="107" t="s">
        <v>767</v>
      </c>
      <c r="E44" s="107" t="s">
        <v>768</v>
      </c>
    </row>
    <row r="45" spans="1:5">
      <c r="A45" s="107" t="s">
        <v>644</v>
      </c>
      <c r="B45" s="107" t="s">
        <v>769</v>
      </c>
      <c r="C45" s="107"/>
      <c r="D45" s="107" t="s">
        <v>85</v>
      </c>
      <c r="E45" s="107" t="s">
        <v>770</v>
      </c>
    </row>
    <row r="46" spans="1:5">
      <c r="A46" s="107" t="s">
        <v>644</v>
      </c>
      <c r="B46" s="107" t="s">
        <v>771</v>
      </c>
      <c r="C46" s="107"/>
      <c r="D46" s="107" t="s">
        <v>86</v>
      </c>
      <c r="E46" s="107"/>
    </row>
    <row r="47" spans="1:5">
      <c r="A47" s="107" t="s">
        <v>644</v>
      </c>
      <c r="B47" s="107" t="s">
        <v>772</v>
      </c>
      <c r="C47" s="107" t="s">
        <v>773</v>
      </c>
      <c r="D47" s="107" t="s">
        <v>774</v>
      </c>
      <c r="E47" s="107"/>
    </row>
    <row r="48" spans="1:5">
      <c r="A48" s="107" t="s">
        <v>644</v>
      </c>
      <c r="B48" s="107" t="s">
        <v>775</v>
      </c>
      <c r="C48" s="107" t="s">
        <v>776</v>
      </c>
      <c r="D48" s="107" t="s">
        <v>777</v>
      </c>
      <c r="E48" s="107"/>
    </row>
    <row r="49" spans="1:5">
      <c r="A49" s="107" t="s">
        <v>644</v>
      </c>
      <c r="B49" s="107" t="s">
        <v>778</v>
      </c>
      <c r="C49" s="107" t="s">
        <v>779</v>
      </c>
      <c r="D49" s="107" t="s">
        <v>780</v>
      </c>
      <c r="E49" s="107"/>
    </row>
    <row r="50" spans="1:5">
      <c r="A50" s="107" t="s">
        <v>644</v>
      </c>
      <c r="B50" s="107" t="s">
        <v>781</v>
      </c>
      <c r="C50" s="107" t="s">
        <v>782</v>
      </c>
      <c r="D50" s="107" t="s">
        <v>783</v>
      </c>
      <c r="E50" s="107"/>
    </row>
    <row r="51" spans="1:5">
      <c r="A51" s="107" t="s">
        <v>644</v>
      </c>
      <c r="B51" s="107" t="s">
        <v>784</v>
      </c>
      <c r="C51" s="107" t="s">
        <v>785</v>
      </c>
      <c r="D51" s="107" t="s">
        <v>87</v>
      </c>
      <c r="E51" s="107" t="s">
        <v>786</v>
      </c>
    </row>
    <row r="52" spans="1:5">
      <c r="A52" s="107" t="s">
        <v>644</v>
      </c>
      <c r="B52" s="107" t="s">
        <v>787</v>
      </c>
      <c r="C52" s="107"/>
      <c r="D52" s="107" t="s">
        <v>88</v>
      </c>
      <c r="E52" s="107"/>
    </row>
    <row r="53" spans="1:5">
      <c r="A53" s="107" t="s">
        <v>644</v>
      </c>
      <c r="B53" s="107" t="s">
        <v>788</v>
      </c>
      <c r="C53" s="107"/>
      <c r="D53" s="107" t="s">
        <v>89</v>
      </c>
      <c r="E53" s="107"/>
    </row>
    <row r="54" spans="1:5">
      <c r="A54" s="107" t="s">
        <v>644</v>
      </c>
      <c r="B54" s="107" t="s">
        <v>789</v>
      </c>
      <c r="C54" s="107" t="s">
        <v>790</v>
      </c>
      <c r="D54" s="107" t="s">
        <v>90</v>
      </c>
      <c r="E54" s="107" t="s">
        <v>791</v>
      </c>
    </row>
    <row r="55" spans="1:5">
      <c r="A55" s="107" t="s">
        <v>644</v>
      </c>
      <c r="B55" s="107" t="s">
        <v>792</v>
      </c>
      <c r="C55" s="107" t="s">
        <v>793</v>
      </c>
      <c r="D55" s="107" t="s">
        <v>91</v>
      </c>
      <c r="E55" s="107" t="s">
        <v>794</v>
      </c>
    </row>
    <row r="56" spans="1:5">
      <c r="A56" s="107" t="s">
        <v>644</v>
      </c>
      <c r="B56" s="107" t="s">
        <v>795</v>
      </c>
      <c r="C56" s="107" t="s">
        <v>796</v>
      </c>
      <c r="D56" s="107" t="s">
        <v>92</v>
      </c>
      <c r="E56" s="107" t="s">
        <v>797</v>
      </c>
    </row>
    <row r="57" spans="1:5">
      <c r="A57" s="107" t="s">
        <v>644</v>
      </c>
      <c r="B57" s="107" t="s">
        <v>798</v>
      </c>
      <c r="C57" s="107" t="s">
        <v>799</v>
      </c>
      <c r="D57" s="107" t="s">
        <v>93</v>
      </c>
      <c r="E57" s="107" t="s">
        <v>800</v>
      </c>
    </row>
    <row r="58" spans="1:5">
      <c r="A58" s="107" t="s">
        <v>801</v>
      </c>
      <c r="B58" s="107" t="s">
        <v>802</v>
      </c>
      <c r="C58" s="107"/>
      <c r="D58" s="107" t="s">
        <v>94</v>
      </c>
      <c r="E58" s="107" t="s">
        <v>803</v>
      </c>
    </row>
    <row r="59" spans="1:5">
      <c r="A59" s="107" t="s">
        <v>644</v>
      </c>
      <c r="B59" s="107" t="s">
        <v>804</v>
      </c>
      <c r="C59" s="107"/>
      <c r="D59" s="107" t="s">
        <v>95</v>
      </c>
      <c r="E59" s="107"/>
    </row>
    <row r="60" spans="1:5">
      <c r="A60" s="107" t="s">
        <v>639</v>
      </c>
      <c r="B60" s="107" t="s">
        <v>805</v>
      </c>
      <c r="C60" s="107" t="s">
        <v>806</v>
      </c>
      <c r="D60" s="107" t="s">
        <v>115</v>
      </c>
      <c r="E60" s="107" t="s">
        <v>807</v>
      </c>
    </row>
    <row r="61" spans="1:5">
      <c r="A61" s="107" t="s">
        <v>801</v>
      </c>
      <c r="B61" s="107" t="s">
        <v>808</v>
      </c>
      <c r="C61" s="107" t="s">
        <v>809</v>
      </c>
      <c r="D61" s="107" t="s">
        <v>116</v>
      </c>
      <c r="E61" s="107" t="s">
        <v>810</v>
      </c>
    </row>
    <row r="62" spans="1:5">
      <c r="A62" s="107" t="s">
        <v>811</v>
      </c>
      <c r="B62" s="107" t="s">
        <v>812</v>
      </c>
      <c r="C62" s="107"/>
      <c r="D62" s="107" t="s">
        <v>117</v>
      </c>
      <c r="E62" s="107" t="s">
        <v>813</v>
      </c>
    </row>
    <row r="63" spans="1:5">
      <c r="A63" s="107" t="s">
        <v>644</v>
      </c>
      <c r="B63" s="107" t="s">
        <v>814</v>
      </c>
      <c r="C63" s="107"/>
      <c r="D63" s="107" t="s">
        <v>118</v>
      </c>
      <c r="E63" s="107" t="s">
        <v>815</v>
      </c>
    </row>
    <row r="64" spans="1:5">
      <c r="A64" s="107" t="s">
        <v>644</v>
      </c>
      <c r="B64" s="107" t="s">
        <v>816</v>
      </c>
      <c r="C64" s="107" t="s">
        <v>817</v>
      </c>
      <c r="D64" s="107" t="s">
        <v>119</v>
      </c>
      <c r="E64" s="107" t="s">
        <v>818</v>
      </c>
    </row>
    <row r="65" spans="1:5">
      <c r="A65" s="107" t="s">
        <v>639</v>
      </c>
      <c r="B65" s="107" t="s">
        <v>819</v>
      </c>
      <c r="C65" s="107"/>
      <c r="D65" s="107" t="s">
        <v>820</v>
      </c>
      <c r="E65" s="107" t="s">
        <v>821</v>
      </c>
    </row>
    <row r="66" spans="1:5">
      <c r="A66" s="107" t="s">
        <v>683</v>
      </c>
      <c r="B66" s="107" t="s">
        <v>822</v>
      </c>
      <c r="C66" s="107"/>
      <c r="D66" s="107" t="s">
        <v>120</v>
      </c>
      <c r="E66" s="107"/>
    </row>
  </sheetData>
  <phoneticPr fontId="2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75595-0E10-49CF-AECF-500FA789F1A2}">
  <dimension ref="A1:L74"/>
  <sheetViews>
    <sheetView topLeftCell="E1" workbookViewId="0">
      <selection activeCell="I20" sqref="I20"/>
    </sheetView>
    <sheetView workbookViewId="1">
      <selection sqref="A1:F1"/>
    </sheetView>
  </sheetViews>
  <sheetFormatPr defaultColWidth="9" defaultRowHeight="16.5"/>
  <cols>
    <col min="1" max="1" width="31.875" style="15" bestFit="1" customWidth="1"/>
    <col min="2" max="2" width="35.25" style="15" bestFit="1" customWidth="1"/>
    <col min="3" max="3" width="38.125" style="15" bestFit="1" customWidth="1"/>
    <col min="4" max="4" width="24.875" style="15" bestFit="1" customWidth="1"/>
    <col min="5" max="5" width="38.5" style="15" bestFit="1" customWidth="1"/>
    <col min="6" max="6" width="100.25" style="15" customWidth="1"/>
    <col min="7" max="7" width="15.875" style="15" bestFit="1" customWidth="1"/>
    <col min="8" max="8" width="22.125" style="15" customWidth="1"/>
    <col min="9" max="9" width="9" style="15"/>
    <col min="10" max="10" width="15.125" style="15" bestFit="1" customWidth="1"/>
    <col min="11" max="16384" width="9" style="15"/>
  </cols>
  <sheetData>
    <row r="1" spans="1:11">
      <c r="A1" s="145" t="s">
        <v>517</v>
      </c>
      <c r="B1" s="145"/>
      <c r="C1" s="145"/>
      <c r="D1" s="145"/>
      <c r="E1" s="145"/>
      <c r="F1" s="145"/>
    </row>
    <row r="2" spans="1:11">
      <c r="A2" s="16" t="s">
        <v>463</v>
      </c>
      <c r="B2" s="16" t="s">
        <v>516</v>
      </c>
      <c r="C2" s="16" t="s">
        <v>515</v>
      </c>
      <c r="D2" s="16" t="s">
        <v>514</v>
      </c>
      <c r="E2" s="15" t="s">
        <v>627</v>
      </c>
      <c r="F2" s="16" t="s">
        <v>513</v>
      </c>
      <c r="G2" s="16" t="s">
        <v>512</v>
      </c>
      <c r="H2" s="8" t="s">
        <v>511</v>
      </c>
    </row>
    <row r="3" spans="1:11">
      <c r="A3" s="16"/>
      <c r="B3" s="58"/>
      <c r="C3" s="16"/>
      <c r="D3" s="16"/>
      <c r="E3" s="100"/>
      <c r="F3" s="16"/>
      <c r="G3" s="16"/>
      <c r="H3" s="8" t="str">
        <f>A3&amp;", 「"&amp;B3&amp;"」, 『"&amp;C3&amp;"』 "&amp;D3&amp;", "&amp;E3&amp;", "&amp;F3&amp;", "&amp;G3&amp;"."</f>
        <v>, 「」, 『』 , , , .</v>
      </c>
    </row>
    <row r="4" spans="1:11">
      <c r="A4" s="16"/>
      <c r="B4" s="16"/>
      <c r="C4" s="16"/>
      <c r="D4" s="16"/>
      <c r="E4" s="100"/>
      <c r="F4" s="16"/>
      <c r="G4" s="16"/>
      <c r="H4" s="8" t="str">
        <f>A4&amp;", 「"&amp;B4&amp;"」, 『"&amp;C4&amp;"』 "&amp;D4&amp;", "&amp;E4&amp;", "&amp;F4&amp;", "&amp;G4&amp;"."</f>
        <v>, 「」, 『』 , , , .</v>
      </c>
    </row>
    <row r="6" spans="1:11">
      <c r="A6" s="145"/>
      <c r="B6" s="145"/>
      <c r="C6" s="145"/>
      <c r="D6" s="145"/>
      <c r="E6" s="145"/>
      <c r="F6" s="145"/>
    </row>
    <row r="7" spans="1:11">
      <c r="A7" s="16"/>
      <c r="B7" s="16"/>
      <c r="C7" s="16"/>
      <c r="D7" s="16"/>
      <c r="E7" s="16"/>
      <c r="F7" s="16"/>
      <c r="H7" s="16"/>
    </row>
    <row r="8" spans="1:11">
      <c r="A8" s="16"/>
      <c r="B8" s="16"/>
      <c r="C8" s="16"/>
      <c r="D8" s="16"/>
      <c r="E8" s="16"/>
      <c r="F8" s="16"/>
      <c r="H8" s="16"/>
    </row>
    <row r="9" spans="1:11">
      <c r="A9" s="16"/>
      <c r="B9" s="16"/>
      <c r="C9" s="16"/>
      <c r="D9" s="16"/>
      <c r="E9" s="16"/>
      <c r="F9" s="16"/>
      <c r="H9" s="16"/>
    </row>
    <row r="11" spans="1:11">
      <c r="A11" s="135" t="s">
        <v>510</v>
      </c>
      <c r="B11" s="136"/>
      <c r="C11" s="136"/>
      <c r="D11" s="136"/>
      <c r="E11" s="136"/>
      <c r="F11" s="136"/>
      <c r="G11" s="137"/>
      <c r="I11" s="16"/>
    </row>
    <row r="12" spans="1:11">
      <c r="A12" s="16" t="s">
        <v>509</v>
      </c>
      <c r="B12" s="16" t="s">
        <v>508</v>
      </c>
      <c r="C12" s="16" t="s">
        <v>507</v>
      </c>
      <c r="D12" s="16" t="s">
        <v>506</v>
      </c>
      <c r="E12" s="16" t="s">
        <v>505</v>
      </c>
      <c r="F12" s="16" t="s">
        <v>504</v>
      </c>
      <c r="G12" s="16" t="s">
        <v>503</v>
      </c>
      <c r="H12" s="16"/>
      <c r="I12" s="40"/>
      <c r="K12" s="8" t="s">
        <v>502</v>
      </c>
    </row>
    <row r="13" spans="1:11" ht="33" customHeight="1">
      <c r="A13" s="39"/>
      <c r="B13" s="57"/>
      <c r="C13" s="41"/>
      <c r="D13" s="53" t="s">
        <v>499</v>
      </c>
      <c r="E13" s="39"/>
      <c r="F13" s="53" t="s">
        <v>501</v>
      </c>
      <c r="G13" s="39"/>
      <c r="H13" s="53"/>
      <c r="I13" s="56"/>
      <c r="K13" s="8" t="str">
        <f>$A13&amp;", "&amp;"""["&amp;$B13&amp;" "&amp;$C13&amp;"]"""&amp;$D13&amp;"『"&amp;$E13&amp;"』"&amp;$F13&amp;" "&amp;$G13&amp;". "</f>
        <v xml:space="preserve">, "[ ]", &lt;html&gt;&lt;online style="color:purple"&gt;『』&lt;sup&gt;online&lt;/sup&gt;&lt;/online&gt;&lt;/html&gt;, . </v>
      </c>
    </row>
    <row r="14" spans="1:11" ht="33" customHeight="1">
      <c r="A14" s="39"/>
      <c r="B14" s="55"/>
      <c r="C14" s="54"/>
      <c r="D14" s="52" t="s">
        <v>499</v>
      </c>
      <c r="E14" s="39"/>
      <c r="F14" s="53" t="s">
        <v>500</v>
      </c>
      <c r="G14" s="39"/>
      <c r="H14" s="52"/>
      <c r="I14" s="42"/>
      <c r="K14" s="8" t="str">
        <f>$A14&amp;", "&amp;"""["&amp;$B14&amp;" "&amp;$C14&amp;"]"""&amp;$D14&amp;"『"&amp;$E14&amp;"』"&amp;$F14&amp;" "&amp;$G14&amp;". "</f>
        <v xml:space="preserve">, "[ ]", &lt;html&gt;&lt;online style="color:purple"&gt;『』&lt;sup&gt;online&lt;/sup&gt;&lt;/online&gt;&lt;/html&gt;, . </v>
      </c>
    </row>
    <row r="15" spans="1:11" ht="21.75">
      <c r="A15" s="39"/>
      <c r="B15" s="51"/>
      <c r="C15" s="50"/>
      <c r="D15" s="3" t="s">
        <v>499</v>
      </c>
      <c r="E15" s="39"/>
      <c r="F15" s="3" t="s">
        <v>498</v>
      </c>
      <c r="G15" s="39"/>
      <c r="H15" s="3"/>
      <c r="I15" s="49"/>
      <c r="K15" s="8" t="str">
        <f>$A15&amp;", "&amp;"""["&amp;$B15&amp;" "&amp;$C15&amp;"]"""&amp;$D15&amp;"『"&amp;$E15&amp;"』"&amp;$F15&amp;" "&amp;$G15&amp;". "</f>
        <v xml:space="preserve">, "[ ]", &lt;html&gt;&lt;online style="color:purple"&gt;『』&lt;sup&gt;online&lt;/sup&gt;&lt;/online&gt;&lt;/html&gt;, . </v>
      </c>
    </row>
    <row r="16" spans="1:11">
      <c r="A16" s="16"/>
      <c r="B16" s="43"/>
      <c r="C16" s="16"/>
      <c r="D16" s="46" t="s">
        <v>497</v>
      </c>
      <c r="E16" s="16"/>
      <c r="F16" s="46" t="s">
        <v>496</v>
      </c>
      <c r="G16" s="16"/>
      <c r="H16" s="46"/>
      <c r="I16" s="42"/>
      <c r="K16" s="8" t="str">
        <f>$A16&amp;", "&amp;"""["&amp;$B16&amp;" "&amp;$C16&amp;"]"""&amp;$D16&amp;"『"&amp;$E16&amp;"』"&amp;$F16&amp;" "&amp;$G16&amp;". "</f>
        <v xml:space="preserve">, "[ ]", &lt;html&gt;&lt;online style="color:purple"&gt;『』&lt;sup&gt;online&lt;/sup&gt;&lt;/online&gt;&lt;/html&gt;, . </v>
      </c>
    </row>
    <row r="17" spans="1:12" ht="15" customHeight="1">
      <c r="A17" s="47"/>
      <c r="B17" s="48"/>
      <c r="C17" s="47"/>
      <c r="D17" s="46"/>
      <c r="E17" s="47"/>
      <c r="F17" s="46"/>
      <c r="G17" s="47"/>
      <c r="H17" s="46"/>
      <c r="I17" s="45"/>
      <c r="K17" s="44"/>
    </row>
    <row r="18" spans="1:12">
      <c r="A18" s="135" t="s">
        <v>629</v>
      </c>
      <c r="B18" s="136"/>
      <c r="C18" s="136"/>
      <c r="D18" s="136"/>
      <c r="E18" s="136"/>
      <c r="F18" s="136"/>
      <c r="G18" s="137"/>
      <c r="H18" s="46"/>
      <c r="I18" s="45"/>
      <c r="K18" s="44"/>
    </row>
    <row r="19" spans="1:12">
      <c r="A19" s="101" t="s">
        <v>463</v>
      </c>
      <c r="B19" s="101" t="s">
        <v>508</v>
      </c>
      <c r="C19" s="101" t="s">
        <v>633</v>
      </c>
      <c r="D19" s="101" t="s">
        <v>630</v>
      </c>
      <c r="E19" s="53" t="s">
        <v>497</v>
      </c>
      <c r="F19" s="101" t="s">
        <v>631</v>
      </c>
      <c r="G19" s="101" t="s">
        <v>504</v>
      </c>
      <c r="H19" s="101" t="s">
        <v>625</v>
      </c>
      <c r="I19" s="46" t="s">
        <v>632</v>
      </c>
      <c r="J19" s="45"/>
      <c r="L19" s="44"/>
    </row>
    <row r="20" spans="1:12">
      <c r="A20" s="102"/>
      <c r="B20" s="43" t="s">
        <v>1465</v>
      </c>
      <c r="C20" s="132" t="s">
        <v>1466</v>
      </c>
      <c r="D20" s="58" t="s">
        <v>1467</v>
      </c>
      <c r="E20" s="52" t="s">
        <v>497</v>
      </c>
      <c r="F20" s="102" t="s">
        <v>1468</v>
      </c>
      <c r="G20" s="52" t="s">
        <v>496</v>
      </c>
      <c r="H20" s="102" t="s">
        <v>1469</v>
      </c>
      <c r="I20" s="8" t="str">
        <f>$A20&amp;", "&amp;"""["&amp;$B20&amp;" "&amp;$C20&amp;"]"""&amp;", "&amp;D20&amp;$E20&amp;"『"&amp;$F20&amp;"』"&amp;$G20&amp;" "&amp;$H20&amp;". "</f>
        <v xml:space="preserve">, "[http://m.kculture.or.kr/person/thatDayBestvDetail.jsp?seq=3589409&amp;month=10&amp;date=5&amp;pageNum=1 윤음언해(유함경남북관대소민인등윤음)]", 문화이야기, &lt;html&gt;&lt;online style="color:purple"&gt;『한민족정보마당』&lt;sup&gt;online&lt;/sup&gt;&lt;/online&gt;&lt;/html&gt;, 한국문화정보원. </v>
      </c>
      <c r="J20" s="45"/>
      <c r="L20" s="44"/>
    </row>
    <row r="22" spans="1:12" ht="15" customHeight="1">
      <c r="A22" s="47"/>
      <c r="B22" s="48"/>
      <c r="C22" s="47"/>
      <c r="D22" s="46"/>
      <c r="E22" s="47"/>
      <c r="F22" s="46"/>
      <c r="G22" s="47"/>
      <c r="H22" s="46"/>
      <c r="I22" s="45"/>
      <c r="K22" s="44"/>
    </row>
    <row r="23" spans="1:12">
      <c r="A23" s="47"/>
      <c r="B23" s="48"/>
      <c r="C23" s="47"/>
      <c r="D23" s="46"/>
      <c r="E23" s="47"/>
      <c r="F23" s="46"/>
      <c r="G23" s="47"/>
      <c r="H23" s="46"/>
      <c r="I23" s="45"/>
      <c r="K23" s="44"/>
    </row>
    <row r="24" spans="1:12">
      <c r="A24" s="47"/>
      <c r="B24" s="48"/>
      <c r="C24" s="47"/>
      <c r="D24" s="46"/>
      <c r="E24" s="47"/>
      <c r="F24" s="46"/>
      <c r="G24" s="47"/>
      <c r="H24" s="46"/>
      <c r="I24" s="45"/>
      <c r="K24" s="44"/>
    </row>
    <row r="25" spans="1:12">
      <c r="A25" s="47"/>
      <c r="B25" s="48"/>
      <c r="C25" s="47"/>
      <c r="D25" s="46"/>
      <c r="E25" s="47"/>
      <c r="F25" s="46"/>
      <c r="G25" s="47"/>
      <c r="H25" s="46"/>
      <c r="I25" s="45"/>
      <c r="K25" s="44"/>
    </row>
    <row r="27" spans="1:12">
      <c r="A27" s="135" t="s">
        <v>495</v>
      </c>
      <c r="B27" s="136"/>
      <c r="C27" s="136"/>
      <c r="D27" s="136"/>
      <c r="E27" s="136"/>
      <c r="F27" s="136"/>
      <c r="G27" s="137"/>
      <c r="H27" s="16"/>
      <c r="I27" s="16"/>
    </row>
    <row r="28" spans="1:12">
      <c r="A28" s="16" t="s">
        <v>494</v>
      </c>
      <c r="B28" s="16" t="s">
        <v>493</v>
      </c>
      <c r="C28" s="16" t="s">
        <v>492</v>
      </c>
      <c r="D28" s="16" t="s">
        <v>491</v>
      </c>
      <c r="E28" s="16"/>
      <c r="F28" s="8" t="s">
        <v>490</v>
      </c>
      <c r="G28" s="16"/>
      <c r="H28" s="16"/>
      <c r="I28" s="16"/>
    </row>
    <row r="29" spans="1:12">
      <c r="A29" s="16"/>
      <c r="B29" s="43"/>
      <c r="C29" s="16"/>
      <c r="D29" s="42"/>
      <c r="E29" s="16"/>
      <c r="F29" s="8" t="str">
        <f>A29&amp;", "&amp;H29&amp;"["&amp;B29&amp;"], "&amp;I29&amp;"『"&amp;C29&amp;"』, "&amp;"작성일: "&amp;D29&amp;"."</f>
        <v>, "[], "『』, 작성일: .</v>
      </c>
      <c r="G29" s="16"/>
      <c r="H29" s="16" t="s">
        <v>482</v>
      </c>
      <c r="I29" s="16" t="s">
        <v>482</v>
      </c>
    </row>
    <row r="30" spans="1:12">
      <c r="A30" s="16"/>
      <c r="B30" s="16"/>
      <c r="C30" s="16"/>
      <c r="D30" s="42"/>
      <c r="E30" s="16"/>
      <c r="F30" s="8" t="str">
        <f>A30&amp;", "&amp;H30&amp;"["&amp;B30&amp;"], "&amp;I30&amp;"『"&amp;C30&amp;"』, "&amp;"작성일: "&amp;D30&amp;"."</f>
        <v>, "[], "『』, 작성일: .</v>
      </c>
      <c r="G30" s="16"/>
      <c r="H30" s="16" t="s">
        <v>481</v>
      </c>
      <c r="I30" s="16" t="s">
        <v>483</v>
      </c>
    </row>
    <row r="31" spans="1:12">
      <c r="A31" s="16"/>
      <c r="B31" s="16"/>
      <c r="C31" s="16"/>
      <c r="D31" s="42"/>
      <c r="E31" s="16"/>
      <c r="F31" s="8" t="str">
        <f>A31&amp;", "&amp;H31&amp;"["&amp;B31&amp;"], "&amp;I31&amp;"『"&amp;C31&amp;"』, "&amp;"작성일: "&amp;D31&amp;"."</f>
        <v>, "[], "『』, 작성일: .</v>
      </c>
      <c r="G31" s="16"/>
      <c r="H31" s="16" t="s">
        <v>483</v>
      </c>
      <c r="I31" s="16" t="s">
        <v>484</v>
      </c>
    </row>
    <row r="33" spans="1:10">
      <c r="A33" s="135" t="s">
        <v>489</v>
      </c>
      <c r="B33" s="136"/>
      <c r="C33" s="136"/>
      <c r="D33" s="136"/>
      <c r="E33" s="136"/>
      <c r="F33" s="136"/>
      <c r="G33" s="137"/>
    </row>
    <row r="34" spans="1:10">
      <c r="A34" s="16" t="s">
        <v>488</v>
      </c>
      <c r="B34" s="16" t="s">
        <v>487</v>
      </c>
      <c r="C34" s="16" t="s">
        <v>486</v>
      </c>
      <c r="D34" s="16" t="s">
        <v>485</v>
      </c>
      <c r="E34" s="16"/>
      <c r="F34" s="16"/>
      <c r="G34" s="16"/>
      <c r="H34" s="16" t="s">
        <v>483</v>
      </c>
      <c r="I34" s="16" t="s">
        <v>484</v>
      </c>
    </row>
    <row r="35" spans="1:10">
      <c r="A35" s="16"/>
      <c r="B35" s="16"/>
      <c r="C35" s="16"/>
      <c r="D35" s="16"/>
      <c r="E35" s="16"/>
      <c r="F35" s="8" t="str">
        <f>A35&amp;", "&amp;H35&amp;"["&amp;B35&amp;"], "&amp;I35&amp;"『"&amp;C35&amp;"』, "&amp;"작성일: "&amp;D35&amp;"."</f>
        <v>, "[], "『』, 작성일: .</v>
      </c>
      <c r="G35" s="16"/>
      <c r="H35" s="16" t="s">
        <v>483</v>
      </c>
      <c r="I35" s="16" t="s">
        <v>482</v>
      </c>
    </row>
    <row r="36" spans="1:10">
      <c r="A36" s="16"/>
      <c r="B36" s="16"/>
      <c r="C36" s="16"/>
      <c r="D36" s="16"/>
      <c r="E36" s="16"/>
      <c r="F36" s="8" t="str">
        <f>A36&amp;", "&amp;H36&amp;"["&amp;B36&amp;"], "&amp;I36&amp;"『"&amp;C36&amp;"』, "&amp;"작성일: "&amp;D36&amp;"."</f>
        <v>, "[], "『』, 작성일: .</v>
      </c>
      <c r="G36" s="16"/>
      <c r="H36" s="16" t="s">
        <v>481</v>
      </c>
      <c r="I36" s="16" t="s">
        <v>481</v>
      </c>
    </row>
    <row r="37" spans="1:10">
      <c r="A37" s="16"/>
      <c r="B37" s="16"/>
      <c r="C37" s="16"/>
      <c r="D37" s="16"/>
      <c r="E37" s="16"/>
      <c r="F37" s="8" t="str">
        <f>A37&amp;", "&amp;H37&amp;"["&amp;B37&amp;"], "&amp;I37&amp;"『"&amp;C37&amp;"』, "&amp;"작성일: "&amp;D37&amp;"."</f>
        <v>, "[], "『』, 작성일: .</v>
      </c>
      <c r="G37" s="16"/>
      <c r="H37" s="16" t="s">
        <v>481</v>
      </c>
      <c r="I37" s="16" t="s">
        <v>480</v>
      </c>
    </row>
    <row r="39" spans="1:10">
      <c r="A39" s="145" t="s">
        <v>479</v>
      </c>
      <c r="B39" s="145"/>
      <c r="C39" s="145"/>
      <c r="D39" s="145"/>
      <c r="E39" s="145"/>
      <c r="F39" s="145"/>
    </row>
    <row r="40" spans="1:10">
      <c r="A40" s="16" t="s">
        <v>478</v>
      </c>
      <c r="B40" s="16" t="s">
        <v>477</v>
      </c>
      <c r="C40" s="16" t="s">
        <v>461</v>
      </c>
      <c r="D40" s="16" t="s">
        <v>476</v>
      </c>
      <c r="E40" s="16"/>
      <c r="F40" s="16"/>
      <c r="H40" s="8" t="s">
        <v>475</v>
      </c>
    </row>
    <row r="41" spans="1:10">
      <c r="A41" s="16"/>
      <c r="B41" s="16"/>
      <c r="C41" s="16"/>
      <c r="D41" s="16"/>
      <c r="E41" s="16"/>
      <c r="F41" s="16"/>
      <c r="H41" s="8" t="str">
        <f>A41&amp;", "&amp;"『"&amp;B41&amp;"』, "&amp;C41&amp;", "&amp;D41&amp;"."</f>
        <v>, 『』, , .</v>
      </c>
    </row>
    <row r="42" spans="1:10">
      <c r="A42" s="16"/>
      <c r="B42" s="16"/>
      <c r="C42" s="16"/>
      <c r="D42" s="16"/>
      <c r="E42" s="16"/>
      <c r="F42" s="16"/>
      <c r="H42" s="8"/>
    </row>
    <row r="44" spans="1:10">
      <c r="A44" s="145" t="s">
        <v>474</v>
      </c>
      <c r="B44" s="145"/>
      <c r="C44" s="145"/>
      <c r="D44" s="145"/>
      <c r="E44" s="145"/>
      <c r="F44" s="145"/>
      <c r="G44" s="145"/>
      <c r="H44" s="145"/>
      <c r="I44" s="145"/>
      <c r="J44" s="145"/>
    </row>
    <row r="45" spans="1:10">
      <c r="A45" s="16" t="s">
        <v>473</v>
      </c>
      <c r="B45" s="16" t="s">
        <v>472</v>
      </c>
      <c r="C45" s="16" t="s">
        <v>471</v>
      </c>
      <c r="D45" s="16" t="s">
        <v>470</v>
      </c>
      <c r="E45" s="16" t="s">
        <v>469</v>
      </c>
      <c r="F45" s="16" t="s">
        <v>468</v>
      </c>
      <c r="G45" s="16" t="s">
        <v>467</v>
      </c>
      <c r="H45" s="16"/>
      <c r="I45" s="16" t="s">
        <v>466</v>
      </c>
    </row>
    <row r="46" spans="1:10">
      <c r="A46" s="16"/>
      <c r="B46" s="41"/>
      <c r="C46" s="16"/>
      <c r="D46" s="16" t="s">
        <v>465</v>
      </c>
      <c r="E46" s="16"/>
      <c r="F46" s="16" t="s">
        <v>464</v>
      </c>
      <c r="G46" s="16"/>
      <c r="H46" s="16"/>
      <c r="I46" s="16" t="str">
        <f>"""["&amp;A46&amp;" "&amp;B46&amp;"]"", "&amp;C46&amp;" ,"&amp;D46&amp;"『"&amp;E46&amp;"』"&amp;F46&amp;", "&amp;G46&amp;"."</f>
        <v>"[ ]",  ,&lt;html&gt;&lt;online style="color:purple"&gt;『』&lt;sup&gt;online&lt;/sup&gt;&lt;/online&gt;&lt;/html&gt;, .</v>
      </c>
    </row>
    <row r="47" spans="1:10">
      <c r="A47" s="16"/>
      <c r="B47" s="16"/>
      <c r="C47" s="16"/>
      <c r="D47" s="16"/>
      <c r="E47" s="16"/>
      <c r="F47" s="16"/>
      <c r="G47" s="16"/>
      <c r="H47" s="16"/>
      <c r="I47" s="16"/>
    </row>
    <row r="48" spans="1:10">
      <c r="A48" s="16"/>
      <c r="B48" s="16"/>
      <c r="C48" s="16"/>
      <c r="D48" s="16"/>
      <c r="E48" s="16"/>
      <c r="F48" s="16"/>
      <c r="G48" s="16"/>
      <c r="H48" s="16"/>
      <c r="I48" s="16"/>
    </row>
    <row r="49" spans="1:9">
      <c r="A49" s="16"/>
      <c r="B49" s="16"/>
      <c r="C49" s="16"/>
      <c r="D49" s="16"/>
      <c r="E49" s="16"/>
      <c r="F49" s="16"/>
      <c r="G49" s="16"/>
      <c r="H49" s="16"/>
      <c r="I49" s="16"/>
    </row>
    <row r="50" spans="1:9">
      <c r="A50" s="16"/>
      <c r="B50" s="16"/>
      <c r="C50" s="16"/>
      <c r="D50" s="16"/>
      <c r="E50" s="16"/>
      <c r="F50" s="16"/>
      <c r="G50" s="16"/>
      <c r="H50" s="16"/>
      <c r="I50" s="16"/>
    </row>
    <row r="51" spans="1:9">
      <c r="A51" s="16"/>
      <c r="B51" s="16"/>
      <c r="C51" s="16"/>
      <c r="D51" s="16"/>
      <c r="E51" s="16"/>
      <c r="F51" s="16"/>
      <c r="G51" s="16"/>
      <c r="H51" s="16"/>
      <c r="I51" s="16"/>
    </row>
    <row r="52" spans="1:9">
      <c r="A52" s="16"/>
      <c r="B52" s="16"/>
      <c r="C52" s="16"/>
      <c r="D52" s="16"/>
      <c r="E52" s="16"/>
      <c r="F52" s="16"/>
      <c r="G52" s="16"/>
      <c r="H52" s="16"/>
      <c r="I52" s="16"/>
    </row>
    <row r="53" spans="1:9">
      <c r="A53" s="16"/>
      <c r="B53" s="16"/>
      <c r="C53" s="16"/>
      <c r="D53" s="16"/>
      <c r="E53" s="16"/>
      <c r="F53" s="16"/>
      <c r="G53" s="16"/>
      <c r="H53" s="16"/>
      <c r="I53" s="16"/>
    </row>
    <row r="54" spans="1:9">
      <c r="A54" s="16"/>
      <c r="B54" s="16"/>
      <c r="C54" s="16"/>
      <c r="D54" s="16"/>
      <c r="E54" s="16"/>
      <c r="F54" s="16"/>
      <c r="G54" s="16"/>
      <c r="H54" s="16"/>
      <c r="I54" s="16"/>
    </row>
    <row r="55" spans="1:9">
      <c r="A55" s="16"/>
      <c r="B55" s="16"/>
      <c r="C55" s="16"/>
      <c r="D55" s="16"/>
      <c r="E55" s="16"/>
      <c r="F55" s="16"/>
      <c r="G55" s="16"/>
      <c r="H55" s="16"/>
      <c r="I55" s="16"/>
    </row>
    <row r="57" spans="1:9">
      <c r="A57" s="16" t="s">
        <v>463</v>
      </c>
      <c r="B57" s="16" t="s">
        <v>462</v>
      </c>
      <c r="C57" s="16" t="s">
        <v>461</v>
      </c>
      <c r="D57" s="16" t="s">
        <v>460</v>
      </c>
      <c r="F57" s="16" t="s">
        <v>459</v>
      </c>
    </row>
    <row r="58" spans="1:9">
      <c r="A58" s="16"/>
      <c r="B58" s="16"/>
      <c r="C58" s="16"/>
      <c r="D58" s="16"/>
      <c r="F58" s="16" t="str">
        <f t="shared" ref="F58:F66" si="0">A58&amp;", "&amp;"『"&amp;B58&amp;"』, "&amp;C58&amp;", "&amp;D58&amp;"."</f>
        <v>, 『』, , .</v>
      </c>
    </row>
    <row r="59" spans="1:9">
      <c r="A59" s="16"/>
      <c r="B59" s="16"/>
      <c r="C59" s="16"/>
      <c r="D59" s="16"/>
      <c r="F59" s="16" t="str">
        <f t="shared" si="0"/>
        <v>, 『』, , .</v>
      </c>
    </row>
    <row r="60" spans="1:9">
      <c r="A60" s="16"/>
      <c r="B60" s="16"/>
      <c r="C60" s="16"/>
      <c r="D60" s="16"/>
      <c r="F60" s="16" t="str">
        <f t="shared" si="0"/>
        <v>, 『』, , .</v>
      </c>
    </row>
    <row r="61" spans="1:9">
      <c r="A61" s="16"/>
      <c r="B61" s="16"/>
      <c r="C61" s="16"/>
      <c r="D61" s="16"/>
      <c r="F61" s="16" t="str">
        <f t="shared" si="0"/>
        <v>, 『』, , .</v>
      </c>
    </row>
    <row r="62" spans="1:9">
      <c r="A62" s="16"/>
      <c r="B62" s="16"/>
      <c r="C62" s="16"/>
      <c r="D62" s="16"/>
      <c r="F62" s="16" t="str">
        <f t="shared" si="0"/>
        <v>, 『』, , .</v>
      </c>
    </row>
    <row r="63" spans="1:9">
      <c r="A63" s="16"/>
      <c r="B63" s="16"/>
      <c r="C63" s="16"/>
      <c r="D63" s="16"/>
      <c r="F63" s="16" t="str">
        <f t="shared" si="0"/>
        <v>, 『』, , .</v>
      </c>
    </row>
    <row r="64" spans="1:9">
      <c r="A64" s="16"/>
      <c r="B64" s="16"/>
      <c r="C64" s="16"/>
      <c r="D64" s="16"/>
      <c r="F64" s="16" t="str">
        <f t="shared" si="0"/>
        <v>, 『』, , .</v>
      </c>
    </row>
    <row r="65" spans="1:11">
      <c r="A65" s="16"/>
      <c r="B65" s="16"/>
      <c r="C65" s="16"/>
      <c r="D65" s="16"/>
      <c r="F65" s="16" t="str">
        <f t="shared" si="0"/>
        <v>, 『』, , .</v>
      </c>
    </row>
    <row r="66" spans="1:11">
      <c r="A66" s="16"/>
      <c r="B66" s="16"/>
      <c r="C66" s="16"/>
      <c r="D66" s="16"/>
      <c r="F66" s="16" t="str">
        <f t="shared" si="0"/>
        <v>, 『』, , .</v>
      </c>
    </row>
    <row r="68" spans="1:11">
      <c r="A68" s="145" t="s">
        <v>612</v>
      </c>
      <c r="B68" s="145"/>
      <c r="C68" s="145"/>
      <c r="D68" s="145"/>
      <c r="E68" s="145"/>
      <c r="F68" s="145"/>
      <c r="G68" s="145"/>
      <c r="H68" s="145"/>
      <c r="I68" s="145"/>
      <c r="J68" s="145"/>
      <c r="K68" s="145"/>
    </row>
    <row r="69" spans="1:11">
      <c r="A69" s="79" t="s">
        <v>614</v>
      </c>
      <c r="B69" s="79" t="s">
        <v>615</v>
      </c>
      <c r="C69" s="79" t="s">
        <v>616</v>
      </c>
      <c r="D69" s="79" t="s">
        <v>617</v>
      </c>
      <c r="E69" s="79" t="s">
        <v>618</v>
      </c>
      <c r="F69" s="83" t="s">
        <v>619</v>
      </c>
      <c r="G69" s="84" t="s">
        <v>620</v>
      </c>
      <c r="H69" s="83" t="s">
        <v>621</v>
      </c>
      <c r="I69" s="79" t="s">
        <v>622</v>
      </c>
      <c r="J69" s="79"/>
      <c r="K69" s="79"/>
    </row>
    <row r="70" spans="1:11">
      <c r="A70" s="85"/>
      <c r="B70" s="90"/>
      <c r="C70" s="86"/>
      <c r="D70" s="87"/>
      <c r="E70" s="89"/>
      <c r="F70" s="94" t="s">
        <v>619</v>
      </c>
      <c r="G70" s="93" t="s">
        <v>620</v>
      </c>
      <c r="H70" s="94" t="s">
        <v>621</v>
      </c>
      <c r="I70" s="90"/>
      <c r="J70" s="86"/>
      <c r="K70" s="88" t="str">
        <f>"""["&amp;A70&amp;" "&amp;B70&amp;"]"", 『"&amp;C70&amp;"』 "&amp;D70&amp;"권, "&amp;E70&amp;", "&amp;F70&amp;G70&amp;H70&amp;", "&amp;I70&amp;"."</f>
        <v>"[ ]", 『』 권, ,  &lt;html&gt;&lt;online style="color:purple"&gt;『조선왕조실록』&lt;sup&gt;online&lt;/sup&gt;&lt;/online&gt;&lt;/html&gt;, .</v>
      </c>
    </row>
    <row r="72" spans="1:11">
      <c r="A72" s="135" t="s">
        <v>613</v>
      </c>
      <c r="B72" s="136"/>
      <c r="C72" s="136"/>
      <c r="D72" s="136"/>
      <c r="E72" s="136"/>
      <c r="F72" s="136"/>
      <c r="G72" s="137"/>
      <c r="H72" s="6"/>
      <c r="I72" s="6"/>
      <c r="J72" s="6"/>
      <c r="K72" s="6"/>
    </row>
    <row r="73" spans="1:11">
      <c r="A73" s="82" t="s">
        <v>626</v>
      </c>
      <c r="B73" s="82" t="s">
        <v>617</v>
      </c>
      <c r="C73" s="82" t="s">
        <v>623</v>
      </c>
      <c r="D73" s="82" t="s">
        <v>624</v>
      </c>
      <c r="E73" s="82" t="s">
        <v>620</v>
      </c>
      <c r="F73" s="82" t="s">
        <v>464</v>
      </c>
      <c r="G73" s="82" t="s">
        <v>625</v>
      </c>
      <c r="H73" s="82"/>
      <c r="I73" s="82"/>
      <c r="J73" s="82"/>
      <c r="K73" s="82"/>
    </row>
    <row r="74" spans="1:11">
      <c r="A74" s="82"/>
      <c r="B74" s="82"/>
      <c r="C74" s="92" t="s">
        <v>623</v>
      </c>
      <c r="D74" s="92" t="s">
        <v>624</v>
      </c>
      <c r="E74" s="92" t="s">
        <v>620</v>
      </c>
      <c r="F74" s="92" t="s">
        <v>464</v>
      </c>
      <c r="G74" s="91"/>
      <c r="H74" s="82"/>
      <c r="I74" s="80"/>
      <c r="J74" s="82"/>
      <c r="K74" s="8" t="str">
        <f>"『"&amp;A74&amp;"』 "&amp;B74&amp;"권, "&amp;C74&amp;" "&amp;D74&amp;E74&amp;F74&amp;", "&amp;G74&amp;"."</f>
        <v>『』 권, 온라인 참조: &lt;html&gt;&lt;online style="color:purple"&gt;『조선왕조실록』&lt;sup&gt;online&lt;/sup&gt;&lt;/online&gt;&lt;/html&gt;, .</v>
      </c>
    </row>
  </sheetData>
  <mergeCells count="10">
    <mergeCell ref="A72:G72"/>
    <mergeCell ref="A68:K68"/>
    <mergeCell ref="A44:J44"/>
    <mergeCell ref="A39:F39"/>
    <mergeCell ref="A1:F1"/>
    <mergeCell ref="A6:F6"/>
    <mergeCell ref="A27:G27"/>
    <mergeCell ref="A33:G33"/>
    <mergeCell ref="A11:G11"/>
    <mergeCell ref="A18:G18"/>
  </mergeCells>
  <phoneticPr fontId="2" type="noConversion"/>
  <hyperlinks>
    <hyperlink ref="B20" r:id="rId1" xr:uid="{C714CA34-7D09-4CFF-A885-04D602703BC4}"/>
  </hyperlinks>
  <pageMargins left="0.7" right="0.7" top="0.75" bottom="0.75" header="0.3" footer="0.3"/>
  <pageSetup paperSize="9" orientation="portrait"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3F637-40D1-4F47-AC7D-3E28C8D89709}">
  <dimension ref="A1:I35"/>
  <sheetViews>
    <sheetView workbookViewId="0">
      <selection activeCell="C30" sqref="A2:C30"/>
    </sheetView>
    <sheetView workbookViewId="1"/>
  </sheetViews>
  <sheetFormatPr defaultRowHeight="16.5"/>
  <cols>
    <col min="3" max="3" width="19.875" bestFit="1" customWidth="1"/>
    <col min="7" max="7" width="40.125" bestFit="1" customWidth="1"/>
    <col min="8" max="8" width="29.25" customWidth="1"/>
    <col min="9" max="9" width="9" bestFit="1" customWidth="1"/>
  </cols>
  <sheetData>
    <row r="1" spans="1:9">
      <c r="A1" s="119" t="s">
        <v>51</v>
      </c>
      <c r="B1" s="120"/>
      <c r="C1" s="120"/>
      <c r="E1" s="121" t="s">
        <v>49</v>
      </c>
      <c r="F1" s="122"/>
      <c r="G1" s="122"/>
      <c r="H1" s="122"/>
      <c r="I1" s="122"/>
    </row>
    <row r="2" spans="1:9">
      <c r="A2" s="123"/>
      <c r="B2" s="123"/>
      <c r="C2" s="123"/>
      <c r="E2" s="124"/>
      <c r="F2" s="124"/>
      <c r="G2" s="124"/>
      <c r="H2" s="130"/>
      <c r="I2" s="129"/>
    </row>
    <row r="3" spans="1:9">
      <c r="A3" s="123"/>
      <c r="B3" s="123"/>
      <c r="C3" s="123"/>
      <c r="E3" s="124"/>
      <c r="F3" s="124"/>
      <c r="G3" s="124"/>
      <c r="H3" s="124"/>
      <c r="I3" s="124"/>
    </row>
    <row r="4" spans="1:9">
      <c r="A4" s="123"/>
      <c r="B4" s="123"/>
      <c r="C4" s="123"/>
      <c r="E4" s="124"/>
      <c r="F4" s="124"/>
      <c r="G4" s="124"/>
      <c r="H4" s="124"/>
      <c r="I4" s="124"/>
    </row>
    <row r="5" spans="1:9">
      <c r="A5" s="123"/>
      <c r="B5" s="123"/>
      <c r="C5" s="123"/>
      <c r="E5" s="124"/>
      <c r="F5" s="124"/>
      <c r="G5" s="124"/>
      <c r="H5" s="130"/>
      <c r="I5" s="124"/>
    </row>
    <row r="6" spans="1:9">
      <c r="A6" s="123"/>
      <c r="B6" s="123"/>
      <c r="C6" s="123"/>
      <c r="E6" s="124"/>
      <c r="F6" s="124"/>
      <c r="G6" s="124"/>
      <c r="H6" s="124"/>
      <c r="I6" s="124"/>
    </row>
    <row r="7" spans="1:9">
      <c r="A7" s="123"/>
      <c r="B7" s="123"/>
      <c r="C7" s="123"/>
      <c r="E7" s="124"/>
      <c r="F7" s="124"/>
      <c r="G7" s="124"/>
      <c r="H7" s="130"/>
      <c r="I7" s="124"/>
    </row>
    <row r="8" spans="1:9">
      <c r="A8" s="123"/>
      <c r="B8" s="123"/>
      <c r="C8" s="123"/>
      <c r="E8" s="124"/>
      <c r="F8" s="124"/>
      <c r="G8" s="124"/>
      <c r="H8" s="124"/>
      <c r="I8" s="124"/>
    </row>
    <row r="9" spans="1:9">
      <c r="A9" s="123"/>
      <c r="B9" s="123"/>
      <c r="C9" s="123"/>
      <c r="E9" s="124"/>
      <c r="F9" s="124"/>
      <c r="G9" s="124"/>
      <c r="H9" s="124"/>
      <c r="I9" s="124"/>
    </row>
    <row r="10" spans="1:9">
      <c r="A10" s="123"/>
      <c r="B10" s="123"/>
      <c r="C10" s="123"/>
      <c r="E10" s="124"/>
      <c r="F10" s="124"/>
      <c r="G10" s="124"/>
      <c r="H10" s="124"/>
      <c r="I10" s="124"/>
    </row>
    <row r="11" spans="1:9">
      <c r="A11" s="123"/>
      <c r="B11" s="123"/>
      <c r="C11" s="123"/>
      <c r="E11" s="124"/>
      <c r="F11" s="124"/>
      <c r="G11" s="124"/>
      <c r="H11" s="124"/>
      <c r="I11" s="124"/>
    </row>
    <row r="12" spans="1:9">
      <c r="A12" s="123"/>
      <c r="B12" s="123"/>
      <c r="C12" s="123"/>
      <c r="E12" s="124"/>
      <c r="F12" s="124"/>
      <c r="G12" s="124"/>
      <c r="H12" s="124"/>
      <c r="I12" s="124"/>
    </row>
    <row r="13" spans="1:9">
      <c r="A13" s="123"/>
      <c r="B13" s="123"/>
      <c r="C13" s="123"/>
      <c r="E13" s="124"/>
      <c r="F13" s="124"/>
      <c r="G13" s="124"/>
      <c r="H13" s="130"/>
      <c r="I13" s="124"/>
    </row>
    <row r="14" spans="1:9">
      <c r="A14" s="123"/>
      <c r="B14" s="123"/>
      <c r="C14" s="123"/>
      <c r="E14" s="124"/>
      <c r="F14" s="124"/>
      <c r="G14" s="124"/>
      <c r="H14" s="130"/>
      <c r="I14" s="124"/>
    </row>
    <row r="15" spans="1:9">
      <c r="A15" s="123"/>
      <c r="B15" s="123"/>
      <c r="C15" s="123"/>
      <c r="E15" s="124"/>
      <c r="F15" s="124"/>
      <c r="G15" s="124"/>
      <c r="H15" s="130"/>
      <c r="I15" s="124"/>
    </row>
    <row r="16" spans="1:9">
      <c r="A16" s="123"/>
      <c r="B16" s="123"/>
      <c r="C16" s="123"/>
      <c r="E16" s="124"/>
      <c r="F16" s="124"/>
      <c r="G16" s="124"/>
      <c r="H16" s="124"/>
      <c r="I16" s="124"/>
    </row>
    <row r="17" spans="1:9">
      <c r="A17" s="123"/>
      <c r="B17" s="123"/>
      <c r="C17" s="123"/>
      <c r="E17" s="124"/>
      <c r="F17" s="124"/>
      <c r="G17" s="124"/>
      <c r="H17" s="124"/>
      <c r="I17" s="124"/>
    </row>
    <row r="18" spans="1:9">
      <c r="A18" s="123"/>
      <c r="B18" s="123"/>
      <c r="C18" s="123"/>
      <c r="E18" s="124"/>
      <c r="F18" s="124"/>
      <c r="G18" s="124"/>
      <c r="H18" s="124"/>
      <c r="I18" s="124"/>
    </row>
    <row r="19" spans="1:9">
      <c r="A19" s="123"/>
      <c r="B19" s="123"/>
      <c r="C19" s="123"/>
      <c r="E19" s="124"/>
      <c r="F19" s="124"/>
      <c r="G19" s="124"/>
      <c r="H19" s="130"/>
      <c r="I19" s="124"/>
    </row>
    <row r="20" spans="1:9">
      <c r="A20" s="123"/>
      <c r="B20" s="123"/>
      <c r="C20" s="123"/>
      <c r="E20" s="124"/>
      <c r="F20" s="124"/>
      <c r="G20" s="124"/>
      <c r="H20" s="124"/>
      <c r="I20" s="124"/>
    </row>
    <row r="21" spans="1:9">
      <c r="A21" s="123"/>
      <c r="B21" s="123"/>
      <c r="C21" s="123"/>
      <c r="E21" s="124"/>
      <c r="F21" s="124"/>
      <c r="G21" s="124"/>
      <c r="H21" s="124"/>
      <c r="I21" s="124"/>
    </row>
    <row r="22" spans="1:9">
      <c r="A22" s="123"/>
      <c r="B22" s="123"/>
      <c r="C22" s="123"/>
      <c r="E22" s="124"/>
      <c r="F22" s="124"/>
      <c r="G22" s="124"/>
      <c r="H22" s="124"/>
      <c r="I22" s="124"/>
    </row>
    <row r="23" spans="1:9">
      <c r="A23" s="123"/>
      <c r="B23" s="123"/>
      <c r="C23" s="123"/>
      <c r="E23" s="124"/>
      <c r="F23" s="124"/>
      <c r="G23" s="124"/>
      <c r="H23" s="124"/>
      <c r="I23" s="124"/>
    </row>
    <row r="24" spans="1:9">
      <c r="A24" s="123"/>
      <c r="B24" s="123"/>
      <c r="C24" s="123"/>
      <c r="E24" s="124"/>
      <c r="F24" s="124"/>
      <c r="G24" s="124"/>
      <c r="H24" s="124"/>
      <c r="I24" s="124"/>
    </row>
    <row r="25" spans="1:9">
      <c r="A25" s="123"/>
      <c r="B25" s="123"/>
      <c r="C25" s="123"/>
      <c r="E25" s="124"/>
      <c r="F25" s="124"/>
      <c r="G25" s="124"/>
      <c r="H25" s="124"/>
      <c r="I25" s="124"/>
    </row>
    <row r="26" spans="1:9">
      <c r="A26" s="123"/>
      <c r="B26" s="123"/>
      <c r="C26" s="123"/>
      <c r="E26" s="124"/>
      <c r="F26" s="124"/>
      <c r="G26" s="124"/>
      <c r="H26" s="124"/>
      <c r="I26" s="124"/>
    </row>
    <row r="27" spans="1:9">
      <c r="A27" s="123"/>
      <c r="B27" s="123"/>
      <c r="C27" s="123"/>
      <c r="E27" s="124"/>
      <c r="F27" s="124"/>
      <c r="G27" s="124"/>
      <c r="H27" s="124"/>
      <c r="I27" s="124"/>
    </row>
    <row r="28" spans="1:9">
      <c r="A28" s="123"/>
      <c r="B28" s="123"/>
      <c r="C28" s="123"/>
      <c r="E28" s="124"/>
      <c r="F28" s="124"/>
      <c r="G28" s="124"/>
      <c r="H28" s="130"/>
      <c r="I28" s="124"/>
    </row>
    <row r="29" spans="1:9">
      <c r="A29" s="123"/>
      <c r="B29" s="123"/>
      <c r="C29" s="123"/>
      <c r="E29" s="124"/>
      <c r="F29" s="124"/>
      <c r="G29" s="124"/>
      <c r="H29" s="124"/>
      <c r="I29" s="124"/>
    </row>
    <row r="30" spans="1:9">
      <c r="A30" s="123"/>
      <c r="B30" s="123"/>
      <c r="C30" s="123"/>
      <c r="E30" s="124"/>
      <c r="F30" s="124"/>
      <c r="G30" s="124"/>
      <c r="H30" s="124"/>
      <c r="I30" s="124"/>
    </row>
    <row r="31" spans="1:9">
      <c r="A31" s="123"/>
      <c r="B31" s="123"/>
      <c r="C31" s="123"/>
      <c r="E31" s="124"/>
      <c r="F31" s="124"/>
      <c r="G31" s="124"/>
      <c r="H31" s="124"/>
      <c r="I31" s="124"/>
    </row>
    <row r="32" spans="1:9">
      <c r="A32" s="123"/>
      <c r="B32" s="123"/>
      <c r="C32" s="123"/>
      <c r="E32" s="124"/>
      <c r="F32" s="124"/>
      <c r="G32" s="124"/>
      <c r="H32" s="124"/>
      <c r="I32" s="124"/>
    </row>
    <row r="33" spans="1:9">
      <c r="A33" s="123"/>
      <c r="B33" s="123"/>
      <c r="C33" s="123"/>
      <c r="E33" s="124"/>
      <c r="F33" s="124"/>
      <c r="G33" s="124"/>
      <c r="H33" s="124"/>
      <c r="I33" s="124"/>
    </row>
    <row r="34" spans="1:9">
      <c r="A34" s="123"/>
      <c r="B34" s="123"/>
      <c r="C34" s="123"/>
      <c r="E34" s="124"/>
      <c r="F34" s="124"/>
      <c r="G34" s="124"/>
      <c r="H34" s="124"/>
      <c r="I34" s="124"/>
    </row>
    <row r="35" spans="1:9">
      <c r="A35" s="123"/>
      <c r="B35" s="123"/>
      <c r="C35" s="123"/>
      <c r="E35" s="124"/>
      <c r="F35" s="124"/>
      <c r="G35" s="124"/>
      <c r="H35" s="124"/>
      <c r="I35" s="124"/>
    </row>
  </sheetData>
  <phoneticPr fontId="2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993FD-8D78-4324-AD33-4B1382A94E1B}">
  <dimension ref="A1:C190"/>
  <sheetViews>
    <sheetView zoomScaleNormal="100" workbookViewId="0">
      <selection activeCell="G26" sqref="G26"/>
    </sheetView>
    <sheetView workbookViewId="1"/>
  </sheetViews>
  <sheetFormatPr defaultRowHeight="16.5"/>
  <cols>
    <col min="1" max="1" width="20.875" customWidth="1"/>
    <col min="2" max="2" width="22" customWidth="1"/>
    <col min="3" max="3" width="19.875" bestFit="1" customWidth="1"/>
  </cols>
  <sheetData>
    <row r="1" spans="1:3">
      <c r="A1" s="121" t="s">
        <v>51</v>
      </c>
      <c r="B1" s="125"/>
      <c r="C1" s="125"/>
    </row>
    <row r="2" spans="1:3">
      <c r="A2" s="121" t="s">
        <v>1455</v>
      </c>
      <c r="B2" s="121" t="s">
        <v>1456</v>
      </c>
      <c r="C2" s="121" t="s">
        <v>1457</v>
      </c>
    </row>
    <row r="3" spans="1:3">
      <c r="A3" s="124" t="e">
        <f>VLOOKUP(붙여넣기!A2,붙여넣기!$E:$H,3,0)</f>
        <v>#N/A</v>
      </c>
      <c r="B3" s="124" t="e">
        <f>VLOOKUP(붙여넣기!B2,붙여넣기!$E:$H,3,0)</f>
        <v>#N/A</v>
      </c>
      <c r="C3" s="124">
        <f>붙여넣기!C2</f>
        <v>0</v>
      </c>
    </row>
    <row r="4" spans="1:3">
      <c r="A4" s="124" t="e">
        <f>VLOOKUP(붙여넣기!A3,붙여넣기!$E:$H,3,0)</f>
        <v>#N/A</v>
      </c>
      <c r="B4" s="124" t="e">
        <f>VLOOKUP(붙여넣기!B3,붙여넣기!$E:$H,3,0)</f>
        <v>#N/A</v>
      </c>
      <c r="C4" s="124">
        <f>붙여넣기!C3</f>
        <v>0</v>
      </c>
    </row>
    <row r="5" spans="1:3">
      <c r="A5" s="124" t="e">
        <f>VLOOKUP(붙여넣기!A4,붙여넣기!$E:$H,3,0)</f>
        <v>#N/A</v>
      </c>
      <c r="B5" s="124" t="e">
        <f>VLOOKUP(붙여넣기!B4,붙여넣기!$E:$H,3,0)</f>
        <v>#N/A</v>
      </c>
      <c r="C5" s="124">
        <f>붙여넣기!C4</f>
        <v>0</v>
      </c>
    </row>
    <row r="6" spans="1:3">
      <c r="A6" s="124" t="e">
        <f>VLOOKUP(붙여넣기!A5,붙여넣기!$E:$H,3,0)</f>
        <v>#N/A</v>
      </c>
      <c r="B6" s="124" t="e">
        <f>VLOOKUP(붙여넣기!B5,붙여넣기!$E:$H,3,0)</f>
        <v>#N/A</v>
      </c>
      <c r="C6" s="124">
        <f>붙여넣기!C5</f>
        <v>0</v>
      </c>
    </row>
    <row r="7" spans="1:3">
      <c r="A7" s="124" t="e">
        <f>VLOOKUP(붙여넣기!A6,붙여넣기!$E:$H,3,0)</f>
        <v>#N/A</v>
      </c>
      <c r="B7" s="124" t="e">
        <f>VLOOKUP(붙여넣기!B6,붙여넣기!$E:$H,3,0)</f>
        <v>#N/A</v>
      </c>
      <c r="C7" s="124">
        <f>붙여넣기!C6</f>
        <v>0</v>
      </c>
    </row>
    <row r="8" spans="1:3">
      <c r="A8" s="124" t="e">
        <f>VLOOKUP(붙여넣기!A7,붙여넣기!$E:$H,3,0)</f>
        <v>#N/A</v>
      </c>
      <c r="B8" s="124" t="e">
        <f>VLOOKUP(붙여넣기!B7,붙여넣기!$E:$H,3,0)</f>
        <v>#N/A</v>
      </c>
      <c r="C8" s="124">
        <f>붙여넣기!C7</f>
        <v>0</v>
      </c>
    </row>
    <row r="9" spans="1:3">
      <c r="A9" s="124" t="e">
        <f>VLOOKUP(붙여넣기!A8,붙여넣기!$E:$H,3,0)</f>
        <v>#N/A</v>
      </c>
      <c r="B9" s="124" t="e">
        <f>VLOOKUP(붙여넣기!B8,붙여넣기!$E:$H,3,0)</f>
        <v>#N/A</v>
      </c>
      <c r="C9" s="124">
        <f>붙여넣기!C8</f>
        <v>0</v>
      </c>
    </row>
    <row r="10" spans="1:3">
      <c r="A10" s="124" t="e">
        <f>VLOOKUP(붙여넣기!A9,붙여넣기!$E:$H,3,0)</f>
        <v>#N/A</v>
      </c>
      <c r="B10" s="124" t="e">
        <f>VLOOKUP(붙여넣기!B9,붙여넣기!$E:$H,3,0)</f>
        <v>#N/A</v>
      </c>
      <c r="C10" s="124">
        <f>붙여넣기!C9</f>
        <v>0</v>
      </c>
    </row>
    <row r="11" spans="1:3">
      <c r="A11" s="124" t="e">
        <f>VLOOKUP(붙여넣기!A10,붙여넣기!$E:$H,3,0)</f>
        <v>#N/A</v>
      </c>
      <c r="B11" s="124" t="e">
        <f>VLOOKUP(붙여넣기!B10,붙여넣기!$E:$H,3,0)</f>
        <v>#N/A</v>
      </c>
      <c r="C11" s="124">
        <f>붙여넣기!C10</f>
        <v>0</v>
      </c>
    </row>
    <row r="12" spans="1:3">
      <c r="A12" s="124" t="e">
        <f>VLOOKUP(붙여넣기!A11,붙여넣기!$E:$H,3,0)</f>
        <v>#N/A</v>
      </c>
      <c r="B12" s="124" t="e">
        <f>VLOOKUP(붙여넣기!B11,붙여넣기!$E:$H,3,0)</f>
        <v>#N/A</v>
      </c>
      <c r="C12" s="124">
        <f>붙여넣기!C11</f>
        <v>0</v>
      </c>
    </row>
    <row r="13" spans="1:3">
      <c r="A13" s="124" t="e">
        <f>VLOOKUP(붙여넣기!A12,붙여넣기!$E:$H,3,0)</f>
        <v>#N/A</v>
      </c>
      <c r="B13" s="124" t="e">
        <f>VLOOKUP(붙여넣기!B12,붙여넣기!$E:$H,3,0)</f>
        <v>#N/A</v>
      </c>
      <c r="C13" s="124">
        <f>붙여넣기!C12</f>
        <v>0</v>
      </c>
    </row>
    <row r="14" spans="1:3">
      <c r="A14" s="124" t="e">
        <f>VLOOKUP(붙여넣기!A13,붙여넣기!$E:$H,3,0)</f>
        <v>#N/A</v>
      </c>
      <c r="B14" s="124" t="e">
        <f>VLOOKUP(붙여넣기!B13,붙여넣기!$E:$H,3,0)</f>
        <v>#N/A</v>
      </c>
      <c r="C14" s="124">
        <f>붙여넣기!C13</f>
        <v>0</v>
      </c>
    </row>
    <row r="15" spans="1:3">
      <c r="A15" s="124" t="e">
        <f>VLOOKUP(붙여넣기!A14,붙여넣기!$E:$H,3,0)</f>
        <v>#N/A</v>
      </c>
      <c r="B15" s="124" t="e">
        <f>VLOOKUP(붙여넣기!B14,붙여넣기!$E:$H,3,0)</f>
        <v>#N/A</v>
      </c>
      <c r="C15" s="124">
        <f>붙여넣기!C14</f>
        <v>0</v>
      </c>
    </row>
    <row r="16" spans="1:3">
      <c r="A16" s="124" t="e">
        <f>VLOOKUP(붙여넣기!A15,붙여넣기!$E:$H,3,0)</f>
        <v>#N/A</v>
      </c>
      <c r="B16" s="124" t="e">
        <f>VLOOKUP(붙여넣기!B15,붙여넣기!$E:$H,3,0)</f>
        <v>#N/A</v>
      </c>
      <c r="C16" s="124">
        <f>붙여넣기!C15</f>
        <v>0</v>
      </c>
    </row>
    <row r="17" spans="1:3">
      <c r="A17" s="124" t="e">
        <f>VLOOKUP(붙여넣기!A16,붙여넣기!$E:$H,3,0)</f>
        <v>#N/A</v>
      </c>
      <c r="B17" s="124" t="e">
        <f>VLOOKUP(붙여넣기!B16,붙여넣기!$E:$H,3,0)</f>
        <v>#N/A</v>
      </c>
      <c r="C17" s="124">
        <f>붙여넣기!C16</f>
        <v>0</v>
      </c>
    </row>
    <row r="18" spans="1:3">
      <c r="A18" s="124" t="e">
        <f>VLOOKUP(붙여넣기!A17,붙여넣기!$E:$H,3,0)</f>
        <v>#N/A</v>
      </c>
      <c r="B18" s="124" t="e">
        <f>VLOOKUP(붙여넣기!B17,붙여넣기!$E:$H,3,0)</f>
        <v>#N/A</v>
      </c>
      <c r="C18" s="124">
        <f>붙여넣기!C17</f>
        <v>0</v>
      </c>
    </row>
    <row r="19" spans="1:3">
      <c r="A19" s="124" t="e">
        <f>VLOOKUP(붙여넣기!A18,붙여넣기!$E:$H,3,0)</f>
        <v>#N/A</v>
      </c>
      <c r="B19" s="124" t="e">
        <f>VLOOKUP(붙여넣기!B18,붙여넣기!$E:$H,3,0)</f>
        <v>#N/A</v>
      </c>
      <c r="C19" s="124">
        <f>붙여넣기!C18</f>
        <v>0</v>
      </c>
    </row>
    <row r="20" spans="1:3">
      <c r="A20" s="124" t="e">
        <f>VLOOKUP(붙여넣기!A19,붙여넣기!$E:$H,3,0)</f>
        <v>#N/A</v>
      </c>
      <c r="B20" s="124" t="e">
        <f>VLOOKUP(붙여넣기!B19,붙여넣기!$E:$H,3,0)</f>
        <v>#N/A</v>
      </c>
      <c r="C20" s="124">
        <f>붙여넣기!C19</f>
        <v>0</v>
      </c>
    </row>
    <row r="21" spans="1:3">
      <c r="A21" s="124" t="e">
        <f>VLOOKUP(붙여넣기!A20,붙여넣기!$E:$H,3,0)</f>
        <v>#N/A</v>
      </c>
      <c r="B21" s="124" t="e">
        <f>VLOOKUP(붙여넣기!B20,붙여넣기!$E:$H,3,0)</f>
        <v>#N/A</v>
      </c>
      <c r="C21" s="124">
        <f>붙여넣기!C20</f>
        <v>0</v>
      </c>
    </row>
    <row r="22" spans="1:3">
      <c r="A22" s="124" t="e">
        <f>VLOOKUP(붙여넣기!A21,붙여넣기!$E:$H,3,0)</f>
        <v>#N/A</v>
      </c>
      <c r="B22" s="124" t="e">
        <f>VLOOKUP(붙여넣기!B21,붙여넣기!$E:$H,3,0)</f>
        <v>#N/A</v>
      </c>
      <c r="C22" s="124">
        <f>붙여넣기!C21</f>
        <v>0</v>
      </c>
    </row>
    <row r="23" spans="1:3">
      <c r="A23" s="124" t="e">
        <f>VLOOKUP(붙여넣기!A22,붙여넣기!$E:$H,3,0)</f>
        <v>#N/A</v>
      </c>
      <c r="B23" s="124" t="e">
        <f>VLOOKUP(붙여넣기!B22,붙여넣기!$E:$H,3,0)</f>
        <v>#N/A</v>
      </c>
      <c r="C23" s="124">
        <f>붙여넣기!C22</f>
        <v>0</v>
      </c>
    </row>
    <row r="24" spans="1:3">
      <c r="A24" s="124" t="e">
        <f>VLOOKUP(붙여넣기!A23,붙여넣기!$E:$H,3,0)</f>
        <v>#N/A</v>
      </c>
      <c r="B24" s="124" t="e">
        <f>VLOOKUP(붙여넣기!B23,붙여넣기!$E:$H,3,0)</f>
        <v>#N/A</v>
      </c>
      <c r="C24" s="124">
        <f>붙여넣기!C23</f>
        <v>0</v>
      </c>
    </row>
    <row r="25" spans="1:3">
      <c r="A25" s="124" t="e">
        <f>VLOOKUP(붙여넣기!A24,붙여넣기!$E:$H,3,0)</f>
        <v>#N/A</v>
      </c>
      <c r="B25" s="124" t="e">
        <f>VLOOKUP(붙여넣기!B24,붙여넣기!$E:$H,3,0)</f>
        <v>#N/A</v>
      </c>
      <c r="C25" s="124">
        <f>붙여넣기!C24</f>
        <v>0</v>
      </c>
    </row>
    <row r="26" spans="1:3">
      <c r="A26" s="124" t="e">
        <f>VLOOKUP(붙여넣기!A25,붙여넣기!$E:$H,3,0)</f>
        <v>#N/A</v>
      </c>
      <c r="B26" s="124" t="e">
        <f>VLOOKUP(붙여넣기!B25,붙여넣기!$E:$H,3,0)</f>
        <v>#N/A</v>
      </c>
      <c r="C26" s="124">
        <f>붙여넣기!C25</f>
        <v>0</v>
      </c>
    </row>
    <row r="27" spans="1:3">
      <c r="A27" s="124" t="e">
        <f>VLOOKUP(붙여넣기!A26,붙여넣기!$E:$H,3,0)</f>
        <v>#N/A</v>
      </c>
      <c r="B27" s="124" t="e">
        <f>VLOOKUP(붙여넣기!B26,붙여넣기!$E:$H,3,0)</f>
        <v>#N/A</v>
      </c>
      <c r="C27" s="124">
        <f>붙여넣기!C26</f>
        <v>0</v>
      </c>
    </row>
    <row r="28" spans="1:3">
      <c r="A28" s="124" t="e">
        <f>VLOOKUP(붙여넣기!A27,붙여넣기!$E:$H,3,0)</f>
        <v>#N/A</v>
      </c>
      <c r="B28" s="124" t="e">
        <f>VLOOKUP(붙여넣기!B27,붙여넣기!$E:$H,3,0)</f>
        <v>#N/A</v>
      </c>
      <c r="C28" s="124">
        <f>붙여넣기!C27</f>
        <v>0</v>
      </c>
    </row>
    <row r="29" spans="1:3">
      <c r="A29" s="124" t="e">
        <f>VLOOKUP(붙여넣기!A28,붙여넣기!$E:$H,3,0)</f>
        <v>#N/A</v>
      </c>
      <c r="B29" s="124" t="e">
        <f>VLOOKUP(붙여넣기!B28,붙여넣기!$E:$H,3,0)</f>
        <v>#N/A</v>
      </c>
      <c r="C29" s="124">
        <f>붙여넣기!C28</f>
        <v>0</v>
      </c>
    </row>
    <row r="30" spans="1:3">
      <c r="A30" s="124" t="e">
        <f>VLOOKUP(붙여넣기!A29,붙여넣기!$E:$H,3,0)</f>
        <v>#N/A</v>
      </c>
      <c r="B30" s="124" t="e">
        <f>VLOOKUP(붙여넣기!B29,붙여넣기!$E:$H,3,0)</f>
        <v>#N/A</v>
      </c>
      <c r="C30" s="124">
        <f>붙여넣기!C29</f>
        <v>0</v>
      </c>
    </row>
    <row r="31" spans="1:3">
      <c r="A31" s="124" t="e">
        <f>VLOOKUP(붙여넣기!A30,붙여넣기!$E:$H,3,0)</f>
        <v>#N/A</v>
      </c>
      <c r="B31" s="124" t="e">
        <f>VLOOKUP(붙여넣기!B30,붙여넣기!$E:$H,3,0)</f>
        <v>#N/A</v>
      </c>
      <c r="C31" s="124">
        <f>붙여넣기!C30</f>
        <v>0</v>
      </c>
    </row>
    <row r="32" spans="1:3">
      <c r="A32" s="124" t="e">
        <f>VLOOKUP(붙여넣기!A31,붙여넣기!$E:$H,3,0)</f>
        <v>#N/A</v>
      </c>
      <c r="B32" s="124" t="e">
        <f>VLOOKUP(붙여넣기!B31,붙여넣기!$E:$H,3,0)</f>
        <v>#N/A</v>
      </c>
      <c r="C32" s="124">
        <f>붙여넣기!C31</f>
        <v>0</v>
      </c>
    </row>
    <row r="33" spans="1:3">
      <c r="A33" s="124" t="e">
        <f>VLOOKUP(붙여넣기!A32,붙여넣기!$E:$H,3,0)</f>
        <v>#N/A</v>
      </c>
      <c r="B33" s="124" t="e">
        <f>VLOOKUP(붙여넣기!B32,붙여넣기!$E:$H,3,0)</f>
        <v>#N/A</v>
      </c>
      <c r="C33" s="124">
        <f>붙여넣기!C32</f>
        <v>0</v>
      </c>
    </row>
    <row r="34" spans="1:3">
      <c r="A34" s="124" t="e">
        <f>VLOOKUP(붙여넣기!A33,붙여넣기!$E:$H,3,0)</f>
        <v>#N/A</v>
      </c>
      <c r="B34" s="124" t="e">
        <f>VLOOKUP(붙여넣기!B33,붙여넣기!$E:$H,3,0)</f>
        <v>#N/A</v>
      </c>
      <c r="C34" s="124">
        <f>붙여넣기!C33</f>
        <v>0</v>
      </c>
    </row>
    <row r="35" spans="1:3">
      <c r="A35" s="124" t="e">
        <f>VLOOKUP(붙여넣기!A34,붙여넣기!$E:$H,3,0)</f>
        <v>#N/A</v>
      </c>
      <c r="B35" s="124" t="e">
        <f>VLOOKUP(붙여넣기!B34,붙여넣기!$E:$H,3,0)</f>
        <v>#N/A</v>
      </c>
      <c r="C35" s="124">
        <f>붙여넣기!C34</f>
        <v>0</v>
      </c>
    </row>
    <row r="36" spans="1:3">
      <c r="A36" s="124" t="e">
        <f>VLOOKUP(붙여넣기!A35,붙여넣기!$E:$H,3,0)</f>
        <v>#N/A</v>
      </c>
      <c r="B36" s="124" t="e">
        <f>VLOOKUP(붙여넣기!B35,붙여넣기!$E:$H,3,0)</f>
        <v>#N/A</v>
      </c>
      <c r="C36" s="124">
        <f>붙여넣기!C35</f>
        <v>0</v>
      </c>
    </row>
    <row r="37" spans="1:3">
      <c r="A37" s="124" t="e">
        <f>VLOOKUP(붙여넣기!A36,붙여넣기!$E:$H,3,0)</f>
        <v>#N/A</v>
      </c>
      <c r="B37" s="124" t="e">
        <f>VLOOKUP(붙여넣기!B36,붙여넣기!$E:$H,3,0)</f>
        <v>#N/A</v>
      </c>
      <c r="C37" s="124">
        <f>붙여넣기!C36</f>
        <v>0</v>
      </c>
    </row>
    <row r="38" spans="1:3">
      <c r="A38" s="124" t="e">
        <f>VLOOKUP(붙여넣기!A37,붙여넣기!$E:$H,3,0)</f>
        <v>#N/A</v>
      </c>
      <c r="B38" s="124" t="e">
        <f>VLOOKUP(붙여넣기!B37,붙여넣기!$E:$H,3,0)</f>
        <v>#N/A</v>
      </c>
      <c r="C38" s="124">
        <f>붙여넣기!C37</f>
        <v>0</v>
      </c>
    </row>
    <row r="39" spans="1:3">
      <c r="A39" s="124" t="e">
        <f>VLOOKUP(붙여넣기!A38,붙여넣기!$E:$H,3,0)</f>
        <v>#N/A</v>
      </c>
      <c r="B39" s="124" t="e">
        <f>VLOOKUP(붙여넣기!B38,붙여넣기!$E:$H,3,0)</f>
        <v>#N/A</v>
      </c>
      <c r="C39" s="124">
        <f>붙여넣기!C38</f>
        <v>0</v>
      </c>
    </row>
    <row r="40" spans="1:3">
      <c r="A40" s="124" t="e">
        <f>VLOOKUP(붙여넣기!A39,붙여넣기!$E:$H,3,0)</f>
        <v>#N/A</v>
      </c>
      <c r="B40" s="124" t="e">
        <f>VLOOKUP(붙여넣기!B39,붙여넣기!$E:$H,3,0)</f>
        <v>#N/A</v>
      </c>
      <c r="C40" s="124">
        <f>붙여넣기!C39</f>
        <v>0</v>
      </c>
    </row>
    <row r="41" spans="1:3">
      <c r="A41" s="124" t="e">
        <f>VLOOKUP(붙여넣기!A40,붙여넣기!$E:$H,3,0)</f>
        <v>#N/A</v>
      </c>
      <c r="B41" s="124" t="e">
        <f>VLOOKUP(붙여넣기!B40,붙여넣기!$E:$H,3,0)</f>
        <v>#N/A</v>
      </c>
      <c r="C41" s="124">
        <f>붙여넣기!C40</f>
        <v>0</v>
      </c>
    </row>
    <row r="42" spans="1:3">
      <c r="A42" s="124" t="e">
        <f>VLOOKUP(붙여넣기!A41,붙여넣기!$E:$H,3,0)</f>
        <v>#N/A</v>
      </c>
      <c r="B42" s="124" t="e">
        <f>VLOOKUP(붙여넣기!B41,붙여넣기!$E:$H,3,0)</f>
        <v>#N/A</v>
      </c>
      <c r="C42" s="124">
        <f>붙여넣기!C41</f>
        <v>0</v>
      </c>
    </row>
    <row r="43" spans="1:3">
      <c r="A43" s="124" t="e">
        <f>VLOOKUP(붙여넣기!A42,붙여넣기!$E:$H,3,0)</f>
        <v>#N/A</v>
      </c>
      <c r="B43" s="124" t="e">
        <f>VLOOKUP(붙여넣기!B42,붙여넣기!$E:$H,3,0)</f>
        <v>#N/A</v>
      </c>
      <c r="C43" s="124">
        <f>붙여넣기!C42</f>
        <v>0</v>
      </c>
    </row>
    <row r="44" spans="1:3">
      <c r="A44" s="124" t="e">
        <f>VLOOKUP(붙여넣기!A43,붙여넣기!$E:$H,3,0)</f>
        <v>#N/A</v>
      </c>
      <c r="B44" s="124" t="e">
        <f>VLOOKUP(붙여넣기!B43,붙여넣기!$E:$H,3,0)</f>
        <v>#N/A</v>
      </c>
      <c r="C44" s="124">
        <f>붙여넣기!C43</f>
        <v>0</v>
      </c>
    </row>
    <row r="45" spans="1:3">
      <c r="A45" s="124" t="e">
        <f>VLOOKUP(붙여넣기!A44,붙여넣기!$E:$H,3,0)</f>
        <v>#N/A</v>
      </c>
      <c r="B45" s="124" t="e">
        <f>VLOOKUP(붙여넣기!B44,붙여넣기!$E:$H,3,0)</f>
        <v>#N/A</v>
      </c>
      <c r="C45" s="124">
        <f>붙여넣기!C44</f>
        <v>0</v>
      </c>
    </row>
    <row r="46" spans="1:3">
      <c r="A46" s="124" t="e">
        <f>VLOOKUP(붙여넣기!A45,붙여넣기!$E:$H,3,0)</f>
        <v>#N/A</v>
      </c>
      <c r="B46" s="124" t="e">
        <f>VLOOKUP(붙여넣기!B45,붙여넣기!$E:$H,3,0)</f>
        <v>#N/A</v>
      </c>
      <c r="C46" s="124">
        <f>붙여넣기!C45</f>
        <v>0</v>
      </c>
    </row>
    <row r="47" spans="1:3">
      <c r="A47" s="124" t="e">
        <f>VLOOKUP(붙여넣기!A46,붙여넣기!$E:$H,3,0)</f>
        <v>#N/A</v>
      </c>
      <c r="B47" s="124" t="e">
        <f>VLOOKUP(붙여넣기!B46,붙여넣기!$E:$H,3,0)</f>
        <v>#N/A</v>
      </c>
      <c r="C47" s="124">
        <f>붙여넣기!C46</f>
        <v>0</v>
      </c>
    </row>
    <row r="48" spans="1:3">
      <c r="A48" s="124" t="e">
        <f>VLOOKUP(붙여넣기!A47,붙여넣기!$E:$H,3,0)</f>
        <v>#N/A</v>
      </c>
      <c r="B48" s="124" t="e">
        <f>VLOOKUP(붙여넣기!B47,붙여넣기!$E:$H,3,0)</f>
        <v>#N/A</v>
      </c>
      <c r="C48" s="124">
        <f>붙여넣기!C47</f>
        <v>0</v>
      </c>
    </row>
    <row r="49" spans="1:3">
      <c r="A49" s="124" t="e">
        <f>VLOOKUP(붙여넣기!A48,붙여넣기!$E:$H,3,0)</f>
        <v>#N/A</v>
      </c>
      <c r="B49" s="124" t="e">
        <f>VLOOKUP(붙여넣기!B48,붙여넣기!$E:$H,3,0)</f>
        <v>#N/A</v>
      </c>
      <c r="C49" s="124">
        <f>붙여넣기!C48</f>
        <v>0</v>
      </c>
    </row>
    <row r="50" spans="1:3">
      <c r="A50" s="124" t="e">
        <f>VLOOKUP(붙여넣기!A49,붙여넣기!$E:$H,3,0)</f>
        <v>#N/A</v>
      </c>
      <c r="B50" s="124" t="e">
        <f>VLOOKUP(붙여넣기!B49,붙여넣기!$E:$H,3,0)</f>
        <v>#N/A</v>
      </c>
      <c r="C50" s="124">
        <f>붙여넣기!C49</f>
        <v>0</v>
      </c>
    </row>
    <row r="51" spans="1:3">
      <c r="A51" s="124" t="e">
        <f>VLOOKUP(붙여넣기!A50,붙여넣기!$E:$H,3,0)</f>
        <v>#N/A</v>
      </c>
      <c r="B51" s="124" t="e">
        <f>VLOOKUP(붙여넣기!B50,붙여넣기!$E:$H,3,0)</f>
        <v>#N/A</v>
      </c>
      <c r="C51" s="124">
        <f>붙여넣기!C50</f>
        <v>0</v>
      </c>
    </row>
    <row r="52" spans="1:3">
      <c r="A52" s="124" t="e">
        <f>VLOOKUP(붙여넣기!A51,붙여넣기!$E:$H,3,0)</f>
        <v>#N/A</v>
      </c>
      <c r="B52" s="124" t="e">
        <f>VLOOKUP(붙여넣기!B51,붙여넣기!$E:$H,3,0)</f>
        <v>#N/A</v>
      </c>
      <c r="C52" s="124">
        <f>붙여넣기!C51</f>
        <v>0</v>
      </c>
    </row>
    <row r="53" spans="1:3">
      <c r="A53" s="124" t="e">
        <f>VLOOKUP(붙여넣기!A52,붙여넣기!$E:$H,3,0)</f>
        <v>#N/A</v>
      </c>
      <c r="B53" s="124" t="e">
        <f>VLOOKUP(붙여넣기!B52,붙여넣기!$E:$H,3,0)</f>
        <v>#N/A</v>
      </c>
      <c r="C53" s="124">
        <f>붙여넣기!C52</f>
        <v>0</v>
      </c>
    </row>
    <row r="54" spans="1:3">
      <c r="A54" s="124" t="e">
        <f>VLOOKUP(붙여넣기!A53,붙여넣기!$E:$H,3,0)</f>
        <v>#N/A</v>
      </c>
      <c r="B54" s="124" t="e">
        <f>VLOOKUP(붙여넣기!B53,붙여넣기!$E:$H,3,0)</f>
        <v>#N/A</v>
      </c>
      <c r="C54" s="124">
        <f>붙여넣기!C53</f>
        <v>0</v>
      </c>
    </row>
    <row r="55" spans="1:3">
      <c r="A55" s="124" t="e">
        <f>VLOOKUP(붙여넣기!A54,붙여넣기!$E:$H,3,0)</f>
        <v>#N/A</v>
      </c>
      <c r="B55" s="124" t="e">
        <f>VLOOKUP(붙여넣기!B54,붙여넣기!$E:$H,3,0)</f>
        <v>#N/A</v>
      </c>
      <c r="C55" s="124">
        <f>붙여넣기!C54</f>
        <v>0</v>
      </c>
    </row>
    <row r="56" spans="1:3">
      <c r="A56" s="124"/>
      <c r="B56" s="124"/>
      <c r="C56" s="124"/>
    </row>
    <row r="57" spans="1:3">
      <c r="A57" s="124"/>
      <c r="B57" s="124"/>
      <c r="C57" s="124"/>
    </row>
    <row r="58" spans="1:3">
      <c r="A58" s="124"/>
      <c r="B58" s="124"/>
      <c r="C58" s="124"/>
    </row>
    <row r="59" spans="1:3">
      <c r="A59" s="124"/>
      <c r="B59" s="124"/>
      <c r="C59" s="124"/>
    </row>
    <row r="60" spans="1:3">
      <c r="A60" s="124"/>
      <c r="B60" s="124"/>
      <c r="C60" s="124"/>
    </row>
    <row r="61" spans="1:3">
      <c r="A61" s="124"/>
      <c r="B61" s="124"/>
      <c r="C61" s="124"/>
    </row>
    <row r="62" spans="1:3">
      <c r="A62" s="124"/>
      <c r="B62" s="124"/>
      <c r="C62" s="124"/>
    </row>
    <row r="63" spans="1:3">
      <c r="A63" s="124"/>
      <c r="B63" s="124"/>
      <c r="C63" s="124"/>
    </row>
    <row r="64" spans="1:3">
      <c r="A64" s="124"/>
      <c r="B64" s="124"/>
      <c r="C64" s="124"/>
    </row>
    <row r="65" spans="1:3">
      <c r="A65" s="124"/>
      <c r="B65" s="124"/>
      <c r="C65" s="124"/>
    </row>
    <row r="66" spans="1:3">
      <c r="A66" s="124"/>
      <c r="B66" s="124"/>
      <c r="C66" s="124"/>
    </row>
    <row r="67" spans="1:3">
      <c r="A67" s="124"/>
      <c r="B67" s="124"/>
      <c r="C67" s="124"/>
    </row>
    <row r="68" spans="1:3">
      <c r="A68" s="124"/>
      <c r="B68" s="124"/>
      <c r="C68" s="124"/>
    </row>
    <row r="69" spans="1:3">
      <c r="A69" s="124"/>
      <c r="B69" s="124"/>
      <c r="C69" s="124"/>
    </row>
    <row r="70" spans="1:3">
      <c r="A70" s="124"/>
      <c r="B70" s="124"/>
      <c r="C70" s="124"/>
    </row>
    <row r="71" spans="1:3">
      <c r="A71" s="124"/>
      <c r="B71" s="124"/>
      <c r="C71" s="124"/>
    </row>
    <row r="72" spans="1:3">
      <c r="A72" s="124"/>
      <c r="B72" s="124"/>
      <c r="C72" s="124"/>
    </row>
    <row r="73" spans="1:3">
      <c r="A73" s="124"/>
      <c r="B73" s="124"/>
      <c r="C73" s="124"/>
    </row>
    <row r="74" spans="1:3">
      <c r="A74" s="124"/>
      <c r="B74" s="124"/>
      <c r="C74" s="124"/>
    </row>
    <row r="75" spans="1:3">
      <c r="A75" s="124"/>
      <c r="B75" s="124"/>
      <c r="C75" s="124"/>
    </row>
    <row r="76" spans="1:3">
      <c r="A76" s="124"/>
      <c r="B76" s="124"/>
      <c r="C76" s="124"/>
    </row>
    <row r="77" spans="1:3">
      <c r="A77" s="124"/>
      <c r="B77" s="124"/>
      <c r="C77" s="124"/>
    </row>
    <row r="78" spans="1:3">
      <c r="A78" s="124"/>
      <c r="B78" s="124"/>
      <c r="C78" s="124"/>
    </row>
    <row r="79" spans="1:3">
      <c r="A79" s="124"/>
      <c r="B79" s="124"/>
      <c r="C79" s="124"/>
    </row>
    <row r="80" spans="1:3">
      <c r="A80" s="124"/>
      <c r="B80" s="124"/>
      <c r="C80" s="124"/>
    </row>
    <row r="81" spans="1:3">
      <c r="A81" s="124"/>
      <c r="B81" s="124"/>
      <c r="C81" s="124"/>
    </row>
    <row r="82" spans="1:3">
      <c r="A82" s="124"/>
      <c r="B82" s="124"/>
      <c r="C82" s="124"/>
    </row>
    <row r="83" spans="1:3">
      <c r="A83" s="124"/>
      <c r="B83" s="124"/>
      <c r="C83" s="124"/>
    </row>
    <row r="84" spans="1:3">
      <c r="A84" s="124"/>
      <c r="B84" s="124"/>
      <c r="C84" s="124"/>
    </row>
    <row r="85" spans="1:3">
      <c r="A85" s="124"/>
      <c r="B85" s="124"/>
      <c r="C85" s="124"/>
    </row>
    <row r="86" spans="1:3">
      <c r="A86" s="124"/>
      <c r="B86" s="124"/>
      <c r="C86" s="124"/>
    </row>
    <row r="87" spans="1:3">
      <c r="A87" s="124"/>
      <c r="B87" s="124"/>
      <c r="C87" s="124"/>
    </row>
    <row r="88" spans="1:3">
      <c r="A88" s="124"/>
      <c r="B88" s="124"/>
      <c r="C88" s="124"/>
    </row>
    <row r="89" spans="1:3">
      <c r="A89" s="124"/>
      <c r="B89" s="124"/>
      <c r="C89" s="124"/>
    </row>
    <row r="90" spans="1:3">
      <c r="A90" s="124"/>
      <c r="B90" s="124"/>
      <c r="C90" s="124"/>
    </row>
    <row r="91" spans="1:3">
      <c r="A91" s="124"/>
      <c r="B91" s="124"/>
      <c r="C91" s="124"/>
    </row>
    <row r="92" spans="1:3">
      <c r="A92" s="124"/>
      <c r="B92" s="124"/>
      <c r="C92" s="124"/>
    </row>
    <row r="93" spans="1:3">
      <c r="A93" s="124"/>
      <c r="B93" s="124"/>
      <c r="C93" s="124"/>
    </row>
    <row r="94" spans="1:3">
      <c r="A94" s="124"/>
      <c r="B94" s="124"/>
      <c r="C94" s="124"/>
    </row>
    <row r="95" spans="1:3">
      <c r="A95" s="124"/>
      <c r="B95" s="124"/>
      <c r="C95" s="124"/>
    </row>
    <row r="96" spans="1:3">
      <c r="A96" s="124"/>
      <c r="B96" s="124"/>
      <c r="C96" s="124"/>
    </row>
    <row r="97" spans="1:3">
      <c r="A97" s="124"/>
      <c r="B97" s="124"/>
      <c r="C97" s="124"/>
    </row>
    <row r="98" spans="1:3">
      <c r="A98" s="124"/>
      <c r="B98" s="124"/>
      <c r="C98" s="124"/>
    </row>
    <row r="99" spans="1:3">
      <c r="A99" s="124"/>
      <c r="B99" s="124"/>
      <c r="C99" s="124"/>
    </row>
    <row r="100" spans="1:3">
      <c r="A100" s="124"/>
      <c r="B100" s="124"/>
      <c r="C100" s="124"/>
    </row>
    <row r="101" spans="1:3">
      <c r="A101" s="124"/>
      <c r="B101" s="124"/>
      <c r="C101" s="124"/>
    </row>
    <row r="102" spans="1:3">
      <c r="A102" s="124"/>
      <c r="B102" s="124"/>
      <c r="C102" s="124"/>
    </row>
    <row r="103" spans="1:3">
      <c r="A103" s="124"/>
      <c r="B103" s="124"/>
      <c r="C103" s="124"/>
    </row>
    <row r="104" spans="1:3">
      <c r="A104" s="124"/>
      <c r="B104" s="124"/>
      <c r="C104" s="124"/>
    </row>
    <row r="105" spans="1:3">
      <c r="A105" s="124"/>
      <c r="B105" s="124"/>
      <c r="C105" s="124"/>
    </row>
    <row r="106" spans="1:3">
      <c r="A106" s="124"/>
      <c r="B106" s="124"/>
      <c r="C106" s="124"/>
    </row>
    <row r="107" spans="1:3">
      <c r="A107" s="124"/>
      <c r="B107" s="124"/>
      <c r="C107" s="124"/>
    </row>
    <row r="108" spans="1:3">
      <c r="A108" s="124"/>
      <c r="B108" s="124"/>
      <c r="C108" s="124"/>
    </row>
    <row r="109" spans="1:3">
      <c r="A109" s="124"/>
      <c r="B109" s="124"/>
      <c r="C109" s="124"/>
    </row>
    <row r="110" spans="1:3">
      <c r="A110" s="124"/>
      <c r="B110" s="124"/>
      <c r="C110" s="124"/>
    </row>
    <row r="111" spans="1:3">
      <c r="A111" s="124"/>
      <c r="B111" s="124"/>
      <c r="C111" s="124"/>
    </row>
    <row r="112" spans="1:3">
      <c r="A112" s="124"/>
      <c r="B112" s="124"/>
      <c r="C112" s="124"/>
    </row>
    <row r="113" spans="1:3">
      <c r="A113" s="124"/>
      <c r="B113" s="124"/>
      <c r="C113" s="124"/>
    </row>
    <row r="114" spans="1:3">
      <c r="A114" s="124"/>
      <c r="B114" s="124"/>
      <c r="C114" s="124"/>
    </row>
    <row r="115" spans="1:3">
      <c r="A115" s="124"/>
      <c r="B115" s="124"/>
      <c r="C115" s="124"/>
    </row>
    <row r="116" spans="1:3">
      <c r="A116" s="124"/>
      <c r="B116" s="124"/>
      <c r="C116" s="124"/>
    </row>
    <row r="117" spans="1:3">
      <c r="A117" s="124"/>
      <c r="B117" s="124"/>
      <c r="C117" s="124"/>
    </row>
    <row r="118" spans="1:3">
      <c r="A118" s="124"/>
      <c r="B118" s="124"/>
      <c r="C118" s="124"/>
    </row>
    <row r="119" spans="1:3">
      <c r="A119" s="124"/>
      <c r="B119" s="124"/>
      <c r="C119" s="124"/>
    </row>
    <row r="120" spans="1:3">
      <c r="A120" s="124"/>
      <c r="B120" s="124"/>
      <c r="C120" s="124"/>
    </row>
    <row r="121" spans="1:3">
      <c r="A121" s="124"/>
      <c r="B121" s="124"/>
      <c r="C121" s="124"/>
    </row>
    <row r="122" spans="1:3">
      <c r="A122" s="124"/>
      <c r="B122" s="124"/>
      <c r="C122" s="124"/>
    </row>
    <row r="123" spans="1:3">
      <c r="A123" s="124"/>
      <c r="B123" s="124"/>
      <c r="C123" s="124"/>
    </row>
    <row r="124" spans="1:3">
      <c r="A124" s="124"/>
      <c r="B124" s="124"/>
      <c r="C124" s="124"/>
    </row>
    <row r="125" spans="1:3">
      <c r="A125" s="124"/>
      <c r="B125" s="124"/>
      <c r="C125" s="124"/>
    </row>
    <row r="126" spans="1:3">
      <c r="A126" s="124"/>
      <c r="B126" s="124"/>
      <c r="C126" s="124"/>
    </row>
    <row r="127" spans="1:3">
      <c r="A127" s="124"/>
      <c r="B127" s="124"/>
      <c r="C127" s="124"/>
    </row>
    <row r="128" spans="1:3">
      <c r="A128" s="124"/>
      <c r="B128" s="124"/>
      <c r="C128" s="124"/>
    </row>
    <row r="129" spans="1:3">
      <c r="A129" s="124"/>
      <c r="B129" s="124"/>
      <c r="C129" s="124"/>
    </row>
    <row r="130" spans="1:3">
      <c r="A130" s="124"/>
      <c r="B130" s="124"/>
      <c r="C130" s="124"/>
    </row>
    <row r="131" spans="1:3">
      <c r="A131" s="124"/>
      <c r="B131" s="124"/>
      <c r="C131" s="124"/>
    </row>
    <row r="132" spans="1:3">
      <c r="A132" s="124"/>
      <c r="B132" s="124"/>
      <c r="C132" s="124"/>
    </row>
    <row r="133" spans="1:3">
      <c r="A133" s="124"/>
      <c r="B133" s="124"/>
      <c r="C133" s="124"/>
    </row>
    <row r="134" spans="1:3">
      <c r="A134" s="124"/>
      <c r="B134" s="124"/>
      <c r="C134" s="124"/>
    </row>
    <row r="135" spans="1:3">
      <c r="A135" s="124"/>
      <c r="B135" s="124"/>
      <c r="C135" s="124"/>
    </row>
    <row r="136" spans="1:3">
      <c r="A136" s="124"/>
      <c r="B136" s="124"/>
      <c r="C136" s="124"/>
    </row>
    <row r="137" spans="1:3">
      <c r="A137" s="124"/>
      <c r="B137" s="124"/>
      <c r="C137" s="124"/>
    </row>
    <row r="138" spans="1:3">
      <c r="A138" s="124"/>
      <c r="B138" s="124"/>
      <c r="C138" s="124"/>
    </row>
    <row r="139" spans="1:3">
      <c r="A139" s="124"/>
      <c r="B139" s="124"/>
      <c r="C139" s="124"/>
    </row>
    <row r="140" spans="1:3">
      <c r="A140" s="124"/>
      <c r="B140" s="124"/>
      <c r="C140" s="124"/>
    </row>
    <row r="141" spans="1:3">
      <c r="A141" s="124"/>
      <c r="B141" s="124"/>
      <c r="C141" s="124"/>
    </row>
    <row r="142" spans="1:3">
      <c r="A142" s="124"/>
      <c r="B142" s="124"/>
      <c r="C142" s="124"/>
    </row>
    <row r="143" spans="1:3">
      <c r="A143" s="124"/>
      <c r="B143" s="124"/>
      <c r="C143" s="124"/>
    </row>
    <row r="144" spans="1:3">
      <c r="A144" s="124"/>
      <c r="B144" s="124"/>
      <c r="C144" s="124"/>
    </row>
    <row r="145" spans="1:3">
      <c r="A145" s="124"/>
      <c r="B145" s="124"/>
      <c r="C145" s="124"/>
    </row>
    <row r="146" spans="1:3">
      <c r="A146" s="124"/>
      <c r="B146" s="124"/>
      <c r="C146" s="124"/>
    </row>
    <row r="147" spans="1:3">
      <c r="A147" s="124"/>
      <c r="B147" s="124"/>
      <c r="C147" s="124"/>
    </row>
    <row r="148" spans="1:3">
      <c r="A148" s="124"/>
      <c r="B148" s="124"/>
      <c r="C148" s="124"/>
    </row>
    <row r="149" spans="1:3">
      <c r="A149" s="124"/>
      <c r="B149" s="124"/>
      <c r="C149" s="124"/>
    </row>
    <row r="150" spans="1:3">
      <c r="A150" s="124"/>
      <c r="B150" s="124"/>
      <c r="C150" s="124"/>
    </row>
    <row r="151" spans="1:3">
      <c r="A151" s="124"/>
      <c r="B151" s="124"/>
      <c r="C151" s="124"/>
    </row>
    <row r="152" spans="1:3">
      <c r="A152" s="124"/>
      <c r="B152" s="124"/>
      <c r="C152" s="124"/>
    </row>
    <row r="153" spans="1:3">
      <c r="A153" s="124"/>
      <c r="B153" s="124"/>
      <c r="C153" s="124"/>
    </row>
    <row r="154" spans="1:3">
      <c r="A154" s="124"/>
      <c r="B154" s="124"/>
      <c r="C154" s="124"/>
    </row>
    <row r="155" spans="1:3">
      <c r="A155" s="124"/>
      <c r="B155" s="124"/>
      <c r="C155" s="124"/>
    </row>
    <row r="156" spans="1:3">
      <c r="A156" s="124"/>
      <c r="B156" s="124"/>
      <c r="C156" s="124"/>
    </row>
    <row r="157" spans="1:3">
      <c r="A157" s="124"/>
      <c r="B157" s="124"/>
      <c r="C157" s="124"/>
    </row>
    <row r="158" spans="1:3">
      <c r="A158" s="124"/>
      <c r="B158" s="124"/>
      <c r="C158" s="124"/>
    </row>
    <row r="159" spans="1:3">
      <c r="A159" s="124"/>
      <c r="B159" s="124"/>
      <c r="C159" s="124"/>
    </row>
    <row r="160" spans="1:3">
      <c r="A160" s="124"/>
      <c r="B160" s="124"/>
      <c r="C160" s="124"/>
    </row>
    <row r="161" spans="1:3">
      <c r="A161" s="124"/>
      <c r="B161" s="124"/>
      <c r="C161" s="124"/>
    </row>
    <row r="162" spans="1:3">
      <c r="A162" s="124"/>
      <c r="B162" s="124"/>
      <c r="C162" s="124"/>
    </row>
    <row r="163" spans="1:3">
      <c r="A163" s="124"/>
      <c r="B163" s="124"/>
      <c r="C163" s="124"/>
    </row>
    <row r="164" spans="1:3">
      <c r="A164" s="124"/>
      <c r="B164" s="124"/>
      <c r="C164" s="124"/>
    </row>
    <row r="165" spans="1:3">
      <c r="A165" s="124"/>
      <c r="B165" s="124"/>
      <c r="C165" s="124"/>
    </row>
    <row r="166" spans="1:3">
      <c r="A166" s="124"/>
      <c r="B166" s="124"/>
      <c r="C166" s="124"/>
    </row>
    <row r="167" spans="1:3">
      <c r="A167" s="124"/>
      <c r="B167" s="124"/>
      <c r="C167" s="124"/>
    </row>
    <row r="168" spans="1:3">
      <c r="A168" s="124"/>
      <c r="B168" s="124"/>
      <c r="C168" s="124"/>
    </row>
    <row r="169" spans="1:3">
      <c r="A169" s="124"/>
      <c r="B169" s="124"/>
      <c r="C169" s="124"/>
    </row>
    <row r="170" spans="1:3">
      <c r="A170" s="124"/>
      <c r="B170" s="124"/>
      <c r="C170" s="124"/>
    </row>
    <row r="171" spans="1:3">
      <c r="A171" s="124"/>
      <c r="B171" s="124"/>
      <c r="C171" s="124"/>
    </row>
    <row r="172" spans="1:3">
      <c r="A172" s="124"/>
      <c r="B172" s="124"/>
      <c r="C172" s="124"/>
    </row>
    <row r="173" spans="1:3">
      <c r="A173" s="124"/>
      <c r="B173" s="124"/>
      <c r="C173" s="124"/>
    </row>
    <row r="174" spans="1:3">
      <c r="A174" s="124"/>
      <c r="B174" s="124"/>
      <c r="C174" s="124"/>
    </row>
    <row r="175" spans="1:3">
      <c r="A175" s="124"/>
      <c r="B175" s="124"/>
      <c r="C175" s="124"/>
    </row>
    <row r="176" spans="1:3">
      <c r="A176" s="124"/>
      <c r="B176" s="124"/>
      <c r="C176" s="124"/>
    </row>
    <row r="177" spans="1:3">
      <c r="A177" s="124"/>
      <c r="B177" s="124"/>
      <c r="C177" s="124"/>
    </row>
    <row r="178" spans="1:3">
      <c r="A178" s="124"/>
      <c r="B178" s="124"/>
      <c r="C178" s="124"/>
    </row>
    <row r="179" spans="1:3">
      <c r="A179" s="124"/>
      <c r="B179" s="124"/>
      <c r="C179" s="124"/>
    </row>
    <row r="180" spans="1:3">
      <c r="A180" s="124"/>
      <c r="B180" s="124"/>
      <c r="C180" s="124"/>
    </row>
    <row r="181" spans="1:3">
      <c r="A181" s="124"/>
      <c r="B181" s="124"/>
      <c r="C181" s="124"/>
    </row>
    <row r="182" spans="1:3">
      <c r="A182" s="124"/>
      <c r="B182" s="124"/>
      <c r="C182" s="124"/>
    </row>
    <row r="183" spans="1:3">
      <c r="A183" s="124"/>
      <c r="B183" s="124"/>
      <c r="C183" s="124"/>
    </row>
    <row r="184" spans="1:3">
      <c r="A184" s="124"/>
      <c r="B184" s="124"/>
      <c r="C184" s="124"/>
    </row>
    <row r="185" spans="1:3">
      <c r="A185" s="124"/>
      <c r="B185" s="124"/>
      <c r="C185" s="124"/>
    </row>
    <row r="186" spans="1:3">
      <c r="A186" s="124"/>
      <c r="B186" s="124"/>
      <c r="C186" s="124"/>
    </row>
    <row r="187" spans="1:3">
      <c r="A187" s="124"/>
      <c r="B187" s="124"/>
      <c r="C187" s="124"/>
    </row>
    <row r="188" spans="1:3">
      <c r="A188" s="124"/>
      <c r="B188" s="124"/>
      <c r="C188" s="124"/>
    </row>
    <row r="189" spans="1:3">
      <c r="A189" s="124"/>
      <c r="B189" s="124"/>
      <c r="C189" s="124"/>
    </row>
    <row r="190" spans="1:3">
      <c r="A190" s="124"/>
      <c r="B190" s="124"/>
      <c r="C190" s="124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E9419-9C47-403A-A900-B68BC5603518}">
  <dimension ref="A1:F44"/>
  <sheetViews>
    <sheetView workbookViewId="0">
      <selection activeCell="F26" sqref="F26"/>
    </sheetView>
    <sheetView workbookViewId="1"/>
  </sheetViews>
  <sheetFormatPr defaultRowHeight="16.5"/>
  <cols>
    <col min="1" max="1" width="24.25" bestFit="1" customWidth="1"/>
    <col min="5" max="5" width="11.125" customWidth="1"/>
    <col min="6" max="6" width="5.25" bestFit="1" customWidth="1"/>
  </cols>
  <sheetData>
    <row r="1" spans="1:6">
      <c r="A1" s="126" t="s">
        <v>49</v>
      </c>
      <c r="B1" s="127"/>
      <c r="C1" s="127"/>
      <c r="D1" s="127"/>
      <c r="E1" s="127"/>
      <c r="F1" s="127"/>
    </row>
    <row r="2" spans="1:6">
      <c r="A2" s="126" t="s">
        <v>1458</v>
      </c>
      <c r="B2" s="126" t="s">
        <v>432</v>
      </c>
      <c r="C2" s="126" t="s">
        <v>434</v>
      </c>
      <c r="D2" s="126" t="s">
        <v>64</v>
      </c>
      <c r="E2" s="126" t="s">
        <v>1459</v>
      </c>
      <c r="F2" s="126" t="s">
        <v>1460</v>
      </c>
    </row>
    <row r="3" spans="1:6">
      <c r="A3" s="128">
        <f>붙여넣기!G2</f>
        <v>0</v>
      </c>
      <c r="B3" s="128">
        <f>붙여넣기!F2</f>
        <v>0</v>
      </c>
      <c r="C3" s="128">
        <f>A3</f>
        <v>0</v>
      </c>
      <c r="D3" s="128">
        <f>붙여넣기!H2</f>
        <v>0</v>
      </c>
      <c r="E3" s="128" t="e">
        <f>VLOOKUP(붙여넣기!I2,icons!$A:$D,3,0)</f>
        <v>#N/A</v>
      </c>
      <c r="F3" s="128">
        <f>IF(OR(붙여넣기!I2="외부",  붙여넣기!I2="쓰기"), 0, 1)</f>
        <v>1</v>
      </c>
    </row>
    <row r="4" spans="1:6">
      <c r="A4" s="128">
        <f>붙여넣기!G3</f>
        <v>0</v>
      </c>
      <c r="B4" s="128">
        <f>붙여넣기!F3</f>
        <v>0</v>
      </c>
      <c r="C4" s="128">
        <f t="shared" ref="C4:C36" si="0">A4</f>
        <v>0</v>
      </c>
      <c r="D4" s="128">
        <f>붙여넣기!H3</f>
        <v>0</v>
      </c>
      <c r="E4" s="128" t="e">
        <f>VLOOKUP(붙여넣기!I3,icons!$A:$D,3,0)</f>
        <v>#N/A</v>
      </c>
      <c r="F4" s="128">
        <f>IF(OR(붙여넣기!I3="외부",  붙여넣기!I3="쓰기"), 0, 1)</f>
        <v>1</v>
      </c>
    </row>
    <row r="5" spans="1:6">
      <c r="A5" s="128">
        <f>붙여넣기!G4</f>
        <v>0</v>
      </c>
      <c r="B5" s="128">
        <f>붙여넣기!F4</f>
        <v>0</v>
      </c>
      <c r="C5" s="128">
        <f t="shared" si="0"/>
        <v>0</v>
      </c>
      <c r="D5" s="128">
        <f>붙여넣기!H4</f>
        <v>0</v>
      </c>
      <c r="E5" s="128" t="e">
        <f>VLOOKUP(붙여넣기!I4,icons!$A:$D,3,0)</f>
        <v>#N/A</v>
      </c>
      <c r="F5" s="128">
        <f>IF(OR(붙여넣기!I4="외부",  붙여넣기!I4="쓰기"), 0, 1)</f>
        <v>1</v>
      </c>
    </row>
    <row r="6" spans="1:6">
      <c r="A6" s="128">
        <f>붙여넣기!G5</f>
        <v>0</v>
      </c>
      <c r="B6" s="128">
        <f>붙여넣기!F5</f>
        <v>0</v>
      </c>
      <c r="C6" s="128">
        <f t="shared" si="0"/>
        <v>0</v>
      </c>
      <c r="D6" s="128">
        <f>붙여넣기!H5</f>
        <v>0</v>
      </c>
      <c r="E6" s="128" t="e">
        <f>VLOOKUP(붙여넣기!I5,icons!$A:$D,3,0)</f>
        <v>#N/A</v>
      </c>
      <c r="F6" s="128">
        <f>IF(OR(붙여넣기!I5="외부",  붙여넣기!I5="쓰기"), 0, 1)</f>
        <v>1</v>
      </c>
    </row>
    <row r="7" spans="1:6">
      <c r="A7" s="128">
        <f>붙여넣기!G6</f>
        <v>0</v>
      </c>
      <c r="B7" s="128">
        <f>붙여넣기!F6</f>
        <v>0</v>
      </c>
      <c r="C7" s="128">
        <f t="shared" si="0"/>
        <v>0</v>
      </c>
      <c r="D7" s="128">
        <f>붙여넣기!H6</f>
        <v>0</v>
      </c>
      <c r="E7" s="128" t="e">
        <f>VLOOKUP(붙여넣기!I6,icons!$A:$D,3,0)</f>
        <v>#N/A</v>
      </c>
      <c r="F7" s="128">
        <f>IF(OR(붙여넣기!I6="외부",  붙여넣기!I6="쓰기"), 0, 1)</f>
        <v>1</v>
      </c>
    </row>
    <row r="8" spans="1:6">
      <c r="A8" s="128">
        <f>붙여넣기!G7</f>
        <v>0</v>
      </c>
      <c r="B8" s="128">
        <f>붙여넣기!F7</f>
        <v>0</v>
      </c>
      <c r="C8" s="128">
        <f t="shared" si="0"/>
        <v>0</v>
      </c>
      <c r="D8" s="128">
        <f>붙여넣기!H7</f>
        <v>0</v>
      </c>
      <c r="E8" s="128" t="e">
        <f>VLOOKUP(붙여넣기!I7,icons!$A:$D,3,0)</f>
        <v>#N/A</v>
      </c>
      <c r="F8" s="128">
        <f>IF(OR(붙여넣기!I7="외부",  붙여넣기!I7="쓰기"), 0, 1)</f>
        <v>1</v>
      </c>
    </row>
    <row r="9" spans="1:6">
      <c r="A9" s="128">
        <f>붙여넣기!G8</f>
        <v>0</v>
      </c>
      <c r="B9" s="128">
        <f>붙여넣기!F8</f>
        <v>0</v>
      </c>
      <c r="C9" s="128">
        <f t="shared" si="0"/>
        <v>0</v>
      </c>
      <c r="D9" s="128">
        <f>붙여넣기!H8</f>
        <v>0</v>
      </c>
      <c r="E9" s="128" t="e">
        <f>VLOOKUP(붙여넣기!I8,icons!$A:$D,3,0)</f>
        <v>#N/A</v>
      </c>
      <c r="F9" s="128">
        <f>IF(OR(붙여넣기!I8="외부",  붙여넣기!I8="쓰기"), 0, 1)</f>
        <v>1</v>
      </c>
    </row>
    <row r="10" spans="1:6">
      <c r="A10" s="128">
        <f>붙여넣기!G9</f>
        <v>0</v>
      </c>
      <c r="B10" s="128">
        <f>붙여넣기!F9</f>
        <v>0</v>
      </c>
      <c r="C10" s="128">
        <f t="shared" si="0"/>
        <v>0</v>
      </c>
      <c r="D10" s="128">
        <f>붙여넣기!H9</f>
        <v>0</v>
      </c>
      <c r="E10" s="128" t="e">
        <f>VLOOKUP(붙여넣기!I9,icons!$A:$D,3,0)</f>
        <v>#N/A</v>
      </c>
      <c r="F10" s="128">
        <f>IF(OR(붙여넣기!I9="외부",  붙여넣기!I9="쓰기"), 0, 1)</f>
        <v>1</v>
      </c>
    </row>
    <row r="11" spans="1:6">
      <c r="A11" s="128">
        <f>붙여넣기!G10</f>
        <v>0</v>
      </c>
      <c r="B11" s="128">
        <f>붙여넣기!F10</f>
        <v>0</v>
      </c>
      <c r="C11" s="128">
        <f t="shared" si="0"/>
        <v>0</v>
      </c>
      <c r="D11" s="128">
        <f>붙여넣기!H10</f>
        <v>0</v>
      </c>
      <c r="E11" s="128" t="e">
        <f>VLOOKUP(붙여넣기!I10,icons!$A:$D,3,0)</f>
        <v>#N/A</v>
      </c>
      <c r="F11" s="128">
        <f>IF(OR(붙여넣기!I10="외부",  붙여넣기!I10="쓰기"), 0, 1)</f>
        <v>1</v>
      </c>
    </row>
    <row r="12" spans="1:6">
      <c r="A12" s="128">
        <f>붙여넣기!G11</f>
        <v>0</v>
      </c>
      <c r="B12" s="128">
        <f>붙여넣기!F11</f>
        <v>0</v>
      </c>
      <c r="C12" s="128">
        <f t="shared" si="0"/>
        <v>0</v>
      </c>
      <c r="D12" s="128">
        <f>붙여넣기!H11</f>
        <v>0</v>
      </c>
      <c r="E12" s="128" t="e">
        <f>VLOOKUP(붙여넣기!I11,icons!$A:$D,3,0)</f>
        <v>#N/A</v>
      </c>
      <c r="F12" s="128">
        <f>IF(OR(붙여넣기!I11="외부",  붙여넣기!I11="쓰기"), 0, 1)</f>
        <v>1</v>
      </c>
    </row>
    <row r="13" spans="1:6">
      <c r="A13" s="128">
        <f>붙여넣기!G12</f>
        <v>0</v>
      </c>
      <c r="B13" s="128">
        <f>붙여넣기!F12</f>
        <v>0</v>
      </c>
      <c r="C13" s="128">
        <f t="shared" si="0"/>
        <v>0</v>
      </c>
      <c r="D13" s="128">
        <f>붙여넣기!H12</f>
        <v>0</v>
      </c>
      <c r="E13" s="128" t="e">
        <f>VLOOKUP(붙여넣기!I12,icons!$A:$D,3,0)</f>
        <v>#N/A</v>
      </c>
      <c r="F13" s="128">
        <f>IF(OR(붙여넣기!I12="외부",  붙여넣기!I12="쓰기"), 0, 1)</f>
        <v>1</v>
      </c>
    </row>
    <row r="14" spans="1:6">
      <c r="A14" s="128">
        <f>붙여넣기!G13</f>
        <v>0</v>
      </c>
      <c r="B14" s="128">
        <f>붙여넣기!F13</f>
        <v>0</v>
      </c>
      <c r="C14" s="128">
        <f t="shared" si="0"/>
        <v>0</v>
      </c>
      <c r="D14" s="128">
        <f>붙여넣기!H13</f>
        <v>0</v>
      </c>
      <c r="E14" s="128" t="e">
        <f>VLOOKUP(붙여넣기!I13,icons!$A:$D,3,0)</f>
        <v>#N/A</v>
      </c>
      <c r="F14" s="128">
        <f>IF(OR(붙여넣기!I13="외부",  붙여넣기!I13="쓰기"), 0, 1)</f>
        <v>1</v>
      </c>
    </row>
    <row r="15" spans="1:6">
      <c r="A15" s="128">
        <f>붙여넣기!G14</f>
        <v>0</v>
      </c>
      <c r="B15" s="128">
        <f>붙여넣기!F14</f>
        <v>0</v>
      </c>
      <c r="C15" s="128">
        <f t="shared" si="0"/>
        <v>0</v>
      </c>
      <c r="D15" s="128">
        <f>붙여넣기!H14</f>
        <v>0</v>
      </c>
      <c r="E15" s="128" t="e">
        <f>VLOOKUP(붙여넣기!I14,icons!$A:$D,3,0)</f>
        <v>#N/A</v>
      </c>
      <c r="F15" s="128">
        <f>IF(OR(붙여넣기!I14="외부",  붙여넣기!I14="쓰기"), 0, 1)</f>
        <v>1</v>
      </c>
    </row>
    <row r="16" spans="1:6">
      <c r="A16" s="128">
        <f>붙여넣기!G15</f>
        <v>0</v>
      </c>
      <c r="B16" s="128">
        <f>붙여넣기!F15</f>
        <v>0</v>
      </c>
      <c r="C16" s="128">
        <f t="shared" si="0"/>
        <v>0</v>
      </c>
      <c r="D16" s="128">
        <f>붙여넣기!H15</f>
        <v>0</v>
      </c>
      <c r="E16" s="128" t="e">
        <f>VLOOKUP(붙여넣기!I15,icons!$A:$D,3,0)</f>
        <v>#N/A</v>
      </c>
      <c r="F16" s="128">
        <f>IF(OR(붙여넣기!I15="외부",  붙여넣기!I15="쓰기"), 0, 1)</f>
        <v>1</v>
      </c>
    </row>
    <row r="17" spans="1:6">
      <c r="A17" s="128">
        <f>붙여넣기!G16</f>
        <v>0</v>
      </c>
      <c r="B17" s="128">
        <f>붙여넣기!F16</f>
        <v>0</v>
      </c>
      <c r="C17" s="128">
        <f t="shared" si="0"/>
        <v>0</v>
      </c>
      <c r="D17" s="128">
        <f>붙여넣기!H16</f>
        <v>0</v>
      </c>
      <c r="E17" s="128" t="e">
        <f>VLOOKUP(붙여넣기!I16,icons!$A:$D,3,0)</f>
        <v>#N/A</v>
      </c>
      <c r="F17" s="128">
        <f>IF(OR(붙여넣기!I16="외부",  붙여넣기!I16="쓰기"), 0, 1)</f>
        <v>1</v>
      </c>
    </row>
    <row r="18" spans="1:6">
      <c r="A18" s="128">
        <f>붙여넣기!G17</f>
        <v>0</v>
      </c>
      <c r="B18" s="128">
        <f>붙여넣기!F17</f>
        <v>0</v>
      </c>
      <c r="C18" s="128">
        <f t="shared" si="0"/>
        <v>0</v>
      </c>
      <c r="D18" s="128">
        <f>붙여넣기!H17</f>
        <v>0</v>
      </c>
      <c r="E18" s="128" t="e">
        <f>VLOOKUP(붙여넣기!I17,icons!$A:$D,3,0)</f>
        <v>#N/A</v>
      </c>
      <c r="F18" s="128">
        <f>IF(OR(붙여넣기!I17="외부",  붙여넣기!I17="쓰기"), 0, 1)</f>
        <v>1</v>
      </c>
    </row>
    <row r="19" spans="1:6">
      <c r="A19" s="128">
        <f>붙여넣기!G18</f>
        <v>0</v>
      </c>
      <c r="B19" s="128">
        <f>붙여넣기!F18</f>
        <v>0</v>
      </c>
      <c r="C19" s="128">
        <f t="shared" si="0"/>
        <v>0</v>
      </c>
      <c r="D19" s="128">
        <f>붙여넣기!H18</f>
        <v>0</v>
      </c>
      <c r="E19" s="128" t="e">
        <f>VLOOKUP(붙여넣기!I18,icons!$A:$D,3,0)</f>
        <v>#N/A</v>
      </c>
      <c r="F19" s="128">
        <f>IF(OR(붙여넣기!I18="외부",  붙여넣기!I18="쓰기"), 0, 1)</f>
        <v>1</v>
      </c>
    </row>
    <row r="20" spans="1:6">
      <c r="A20" s="128">
        <f>붙여넣기!G19</f>
        <v>0</v>
      </c>
      <c r="B20" s="128">
        <f>붙여넣기!F19</f>
        <v>0</v>
      </c>
      <c r="C20" s="128">
        <f t="shared" si="0"/>
        <v>0</v>
      </c>
      <c r="D20" s="128">
        <f>붙여넣기!H19</f>
        <v>0</v>
      </c>
      <c r="E20" s="128" t="e">
        <f>VLOOKUP(붙여넣기!I19,icons!$A:$D,3,0)</f>
        <v>#N/A</v>
      </c>
      <c r="F20" s="128">
        <f>IF(OR(붙여넣기!I19="외부",  붙여넣기!I19="쓰기"), 0, 1)</f>
        <v>1</v>
      </c>
    </row>
    <row r="21" spans="1:6">
      <c r="A21" s="128">
        <f>붙여넣기!G20</f>
        <v>0</v>
      </c>
      <c r="B21" s="128">
        <f>붙여넣기!F20</f>
        <v>0</v>
      </c>
      <c r="C21" s="128">
        <f t="shared" si="0"/>
        <v>0</v>
      </c>
      <c r="D21" s="128">
        <f>붙여넣기!H20</f>
        <v>0</v>
      </c>
      <c r="E21" s="128" t="e">
        <f>VLOOKUP(붙여넣기!I20,icons!$A:$D,3,0)</f>
        <v>#N/A</v>
      </c>
      <c r="F21" s="128">
        <f>IF(OR(붙여넣기!I20="외부",  붙여넣기!I20="쓰기"), 0, 1)</f>
        <v>1</v>
      </c>
    </row>
    <row r="22" spans="1:6">
      <c r="A22" s="128">
        <f>붙여넣기!G21</f>
        <v>0</v>
      </c>
      <c r="B22" s="128">
        <f>붙여넣기!F21</f>
        <v>0</v>
      </c>
      <c r="C22" s="128">
        <f t="shared" si="0"/>
        <v>0</v>
      </c>
      <c r="D22" s="128">
        <f>붙여넣기!H21</f>
        <v>0</v>
      </c>
      <c r="E22" s="128" t="e">
        <f>VLOOKUP(붙여넣기!I21,icons!$A:$D,3,0)</f>
        <v>#N/A</v>
      </c>
      <c r="F22" s="128">
        <f>IF(OR(붙여넣기!I21="외부",  붙여넣기!I21="쓰기"), 0, 1)</f>
        <v>1</v>
      </c>
    </row>
    <row r="23" spans="1:6">
      <c r="A23" s="128">
        <f>붙여넣기!G22</f>
        <v>0</v>
      </c>
      <c r="B23" s="128">
        <f>붙여넣기!F22</f>
        <v>0</v>
      </c>
      <c r="C23" s="128">
        <f t="shared" si="0"/>
        <v>0</v>
      </c>
      <c r="D23" s="128">
        <f>붙여넣기!H22</f>
        <v>0</v>
      </c>
      <c r="E23" s="128" t="e">
        <f>VLOOKUP(붙여넣기!I22,icons!$A:$D,3,0)</f>
        <v>#N/A</v>
      </c>
      <c r="F23" s="128">
        <f>IF(OR(붙여넣기!I22="외부",  붙여넣기!I22="쓰기"), 0, 1)</f>
        <v>1</v>
      </c>
    </row>
    <row r="24" spans="1:6">
      <c r="A24" s="128">
        <f>붙여넣기!G23</f>
        <v>0</v>
      </c>
      <c r="B24" s="128">
        <f>붙여넣기!F23</f>
        <v>0</v>
      </c>
      <c r="C24" s="128">
        <f t="shared" si="0"/>
        <v>0</v>
      </c>
      <c r="D24" s="128">
        <f>붙여넣기!H23</f>
        <v>0</v>
      </c>
      <c r="E24" s="128" t="e">
        <f>VLOOKUP(붙여넣기!I23,icons!$A:$D,3,0)</f>
        <v>#N/A</v>
      </c>
      <c r="F24" s="128">
        <f>IF(OR(붙여넣기!I23="외부",  붙여넣기!I23="쓰기"), 0, 1)</f>
        <v>1</v>
      </c>
    </row>
    <row r="25" spans="1:6">
      <c r="A25" s="128">
        <f>붙여넣기!G24</f>
        <v>0</v>
      </c>
      <c r="B25" s="128">
        <f>붙여넣기!F24</f>
        <v>0</v>
      </c>
      <c r="C25" s="128">
        <f t="shared" si="0"/>
        <v>0</v>
      </c>
      <c r="D25" s="128">
        <f>붙여넣기!H24</f>
        <v>0</v>
      </c>
      <c r="E25" s="128" t="e">
        <f>VLOOKUP(붙여넣기!I24,icons!$A:$D,3,0)</f>
        <v>#N/A</v>
      </c>
      <c r="F25" s="128">
        <f>IF(OR(붙여넣기!I24="외부",  붙여넣기!I24="쓰기"), 0, 1)</f>
        <v>1</v>
      </c>
    </row>
    <row r="26" spans="1:6">
      <c r="A26" s="128">
        <f>붙여넣기!G25</f>
        <v>0</v>
      </c>
      <c r="B26" s="128">
        <f>붙여넣기!F25</f>
        <v>0</v>
      </c>
      <c r="C26" s="128">
        <f t="shared" si="0"/>
        <v>0</v>
      </c>
      <c r="D26" s="128">
        <f>붙여넣기!H25</f>
        <v>0</v>
      </c>
      <c r="E26" s="128" t="e">
        <f>VLOOKUP(붙여넣기!I25,icons!$A:$D,3,0)</f>
        <v>#N/A</v>
      </c>
      <c r="F26" s="128">
        <f>IF(OR(붙여넣기!I25="외부",  붙여넣기!I25="쓰기"), 0, 1)</f>
        <v>1</v>
      </c>
    </row>
    <row r="27" spans="1:6">
      <c r="A27" s="128">
        <f>붙여넣기!G26</f>
        <v>0</v>
      </c>
      <c r="B27" s="128">
        <f>붙여넣기!F26</f>
        <v>0</v>
      </c>
      <c r="C27" s="128">
        <f t="shared" si="0"/>
        <v>0</v>
      </c>
      <c r="D27" s="128">
        <f>붙여넣기!H26</f>
        <v>0</v>
      </c>
      <c r="E27" s="128" t="e">
        <f>VLOOKUP(붙여넣기!I26,icons!$A:$D,3,0)</f>
        <v>#N/A</v>
      </c>
      <c r="F27" s="128">
        <f>IF(OR(붙여넣기!I26="외부",  붙여넣기!I26="쓰기"), 0, 1)</f>
        <v>1</v>
      </c>
    </row>
    <row r="28" spans="1:6">
      <c r="A28" s="128">
        <f>붙여넣기!G27</f>
        <v>0</v>
      </c>
      <c r="B28" s="128">
        <f>붙여넣기!F27</f>
        <v>0</v>
      </c>
      <c r="C28" s="128">
        <f t="shared" si="0"/>
        <v>0</v>
      </c>
      <c r="D28" s="128">
        <f>붙여넣기!H27</f>
        <v>0</v>
      </c>
      <c r="E28" s="128" t="e">
        <f>VLOOKUP(붙여넣기!I27,icons!$A:$D,3,0)</f>
        <v>#N/A</v>
      </c>
      <c r="F28" s="128">
        <f>IF(OR(붙여넣기!I27="외부",  붙여넣기!I27="쓰기"), 0, 1)</f>
        <v>1</v>
      </c>
    </row>
    <row r="29" spans="1:6">
      <c r="A29" s="128">
        <f>붙여넣기!G28</f>
        <v>0</v>
      </c>
      <c r="B29" s="128">
        <f>붙여넣기!F28</f>
        <v>0</v>
      </c>
      <c r="C29" s="128">
        <f t="shared" si="0"/>
        <v>0</v>
      </c>
      <c r="D29" s="128">
        <f>붙여넣기!H28</f>
        <v>0</v>
      </c>
      <c r="E29" s="128" t="e">
        <f>VLOOKUP(붙여넣기!I28,icons!$A:$D,3,0)</f>
        <v>#N/A</v>
      </c>
      <c r="F29" s="128">
        <f>IF(OR(붙여넣기!I28="외부",  붙여넣기!I28="쓰기"), 0, 1)</f>
        <v>1</v>
      </c>
    </row>
    <row r="30" spans="1:6">
      <c r="A30" s="128">
        <f>붙여넣기!G29</f>
        <v>0</v>
      </c>
      <c r="B30" s="128">
        <f>붙여넣기!F29</f>
        <v>0</v>
      </c>
      <c r="C30" s="128">
        <f t="shared" si="0"/>
        <v>0</v>
      </c>
      <c r="D30" s="128">
        <f>붙여넣기!H29</f>
        <v>0</v>
      </c>
      <c r="E30" s="128" t="e">
        <f>VLOOKUP(붙여넣기!I29,icons!$A:$D,3,0)</f>
        <v>#N/A</v>
      </c>
      <c r="F30" s="128">
        <f>IF(OR(붙여넣기!I29="외부",  붙여넣기!I29="쓰기"), 0, 1)</f>
        <v>1</v>
      </c>
    </row>
    <row r="31" spans="1:6">
      <c r="A31" s="128">
        <f>붙여넣기!G30</f>
        <v>0</v>
      </c>
      <c r="B31" s="128">
        <f>붙여넣기!F30</f>
        <v>0</v>
      </c>
      <c r="C31" s="128">
        <f t="shared" si="0"/>
        <v>0</v>
      </c>
      <c r="D31" s="128">
        <f>붙여넣기!H30</f>
        <v>0</v>
      </c>
      <c r="E31" s="128" t="e">
        <f>VLOOKUP(붙여넣기!I30,icons!$A:$D,3,0)</f>
        <v>#N/A</v>
      </c>
      <c r="F31" s="128">
        <f>IF(OR(붙여넣기!I30="외부",  붙여넣기!I30="쓰기"), 0, 1)</f>
        <v>1</v>
      </c>
    </row>
    <row r="32" spans="1:6">
      <c r="A32" s="128">
        <f>붙여넣기!G31</f>
        <v>0</v>
      </c>
      <c r="B32" s="128">
        <f>붙여넣기!F31</f>
        <v>0</v>
      </c>
      <c r="C32" s="128">
        <f t="shared" si="0"/>
        <v>0</v>
      </c>
      <c r="D32" s="128">
        <f>붙여넣기!H31</f>
        <v>0</v>
      </c>
      <c r="E32" s="128" t="e">
        <f>VLOOKUP(붙여넣기!I31,icons!$A:$D,3,0)</f>
        <v>#N/A</v>
      </c>
      <c r="F32" s="128">
        <f>IF(OR(붙여넣기!I31="외부",  붙여넣기!I31="쓰기"), 0, 1)</f>
        <v>1</v>
      </c>
    </row>
    <row r="33" spans="1:6">
      <c r="A33" s="128">
        <f>붙여넣기!G32</f>
        <v>0</v>
      </c>
      <c r="B33" s="128">
        <f>붙여넣기!F32</f>
        <v>0</v>
      </c>
      <c r="C33" s="128">
        <f t="shared" si="0"/>
        <v>0</v>
      </c>
      <c r="D33" s="128">
        <f>붙여넣기!H32</f>
        <v>0</v>
      </c>
      <c r="E33" s="128" t="e">
        <f>VLOOKUP(붙여넣기!I32,icons!$A:$D,3,0)</f>
        <v>#N/A</v>
      </c>
      <c r="F33" s="128">
        <f>IF(OR(붙여넣기!I32="외부",  붙여넣기!I32="쓰기"), 0, 1)</f>
        <v>1</v>
      </c>
    </row>
    <row r="34" spans="1:6">
      <c r="A34" s="128">
        <f>붙여넣기!G33</f>
        <v>0</v>
      </c>
      <c r="B34" s="128">
        <f>붙여넣기!F33</f>
        <v>0</v>
      </c>
      <c r="C34" s="128">
        <f t="shared" si="0"/>
        <v>0</v>
      </c>
      <c r="D34" s="128">
        <f>붙여넣기!H33</f>
        <v>0</v>
      </c>
      <c r="E34" s="128" t="e">
        <f>VLOOKUP(붙여넣기!I33,icons!$A:$D,3,0)</f>
        <v>#N/A</v>
      </c>
      <c r="F34" s="128">
        <f>IF(OR(붙여넣기!I33="외부",  붙여넣기!I33="쓰기"), 0, 1)</f>
        <v>1</v>
      </c>
    </row>
    <row r="35" spans="1:6">
      <c r="A35" s="128">
        <f>붙여넣기!G34</f>
        <v>0</v>
      </c>
      <c r="B35" s="128">
        <f>붙여넣기!F34</f>
        <v>0</v>
      </c>
      <c r="C35" s="128">
        <f t="shared" si="0"/>
        <v>0</v>
      </c>
      <c r="D35" s="128">
        <f>붙여넣기!H34</f>
        <v>0</v>
      </c>
      <c r="E35" s="128" t="e">
        <f>VLOOKUP(붙여넣기!I34,icons!$A:$D,3,0)</f>
        <v>#N/A</v>
      </c>
      <c r="F35" s="128">
        <f>IF(OR(붙여넣기!I34="외부",  붙여넣기!I34="쓰기"), 0, 1)</f>
        <v>1</v>
      </c>
    </row>
    <row r="36" spans="1:6">
      <c r="A36" s="128">
        <f>붙여넣기!G35</f>
        <v>0</v>
      </c>
      <c r="B36" s="128">
        <f>붙여넣기!F35</f>
        <v>0</v>
      </c>
      <c r="C36" s="128">
        <f t="shared" si="0"/>
        <v>0</v>
      </c>
      <c r="D36" s="128">
        <f>붙여넣기!H35</f>
        <v>0</v>
      </c>
      <c r="E36" s="128" t="e">
        <f>VLOOKUP(붙여넣기!I35,icons!$A:$D,3,0)</f>
        <v>#N/A</v>
      </c>
      <c r="F36" s="128">
        <f>IF(OR(붙여넣기!I35="외부",  붙여넣기!I35="쓰기"), 0, 1)</f>
        <v>1</v>
      </c>
    </row>
    <row r="37" spans="1:6">
      <c r="A37" s="128">
        <f>붙여넣기!G36</f>
        <v>0</v>
      </c>
      <c r="B37" s="128">
        <f>붙여넣기!F36</f>
        <v>0</v>
      </c>
      <c r="C37" s="128">
        <f>A37</f>
        <v>0</v>
      </c>
      <c r="D37" s="128">
        <f>붙여넣기!H36</f>
        <v>0</v>
      </c>
      <c r="E37" s="128" t="e">
        <f>VLOOKUP(붙여넣기!I36,icons!$A:$D,3,0)</f>
        <v>#N/A</v>
      </c>
      <c r="F37" s="128">
        <f>IF(OR(붙여넣기!I36="외부",  붙여넣기!I36="쓰기"), 0, 1)</f>
        <v>1</v>
      </c>
    </row>
    <row r="38" spans="1:6">
      <c r="A38" s="128">
        <f>붙여넣기!G37</f>
        <v>0</v>
      </c>
      <c r="B38" s="128">
        <f>붙여넣기!F37</f>
        <v>0</v>
      </c>
      <c r="C38" s="128">
        <f t="shared" ref="C38:C44" si="1">A38</f>
        <v>0</v>
      </c>
      <c r="D38" s="128">
        <f>붙여넣기!H37</f>
        <v>0</v>
      </c>
      <c r="E38" s="128" t="e">
        <f>VLOOKUP(붙여넣기!I37,icons!$A:$D,3,0)</f>
        <v>#N/A</v>
      </c>
      <c r="F38" s="128">
        <f>IF(OR(붙여넣기!I37="외부",  붙여넣기!I37="쓰기"), 0, 1)</f>
        <v>1</v>
      </c>
    </row>
    <row r="39" spans="1:6">
      <c r="A39" s="128">
        <f>붙여넣기!G38</f>
        <v>0</v>
      </c>
      <c r="B39" s="128">
        <f>붙여넣기!F38</f>
        <v>0</v>
      </c>
      <c r="C39" s="128">
        <f t="shared" si="1"/>
        <v>0</v>
      </c>
      <c r="D39" s="128">
        <f>붙여넣기!H38</f>
        <v>0</v>
      </c>
      <c r="E39" s="128" t="e">
        <f>VLOOKUP(붙여넣기!I38,icons!$A:$D,3,0)</f>
        <v>#N/A</v>
      </c>
      <c r="F39" s="128">
        <f>IF(OR(붙여넣기!I38="외부",  붙여넣기!I38="쓰기"), 0, 1)</f>
        <v>1</v>
      </c>
    </row>
    <row r="40" spans="1:6">
      <c r="A40" s="128">
        <f>붙여넣기!G39</f>
        <v>0</v>
      </c>
      <c r="B40" s="128">
        <f>붙여넣기!F39</f>
        <v>0</v>
      </c>
      <c r="C40" s="128">
        <f t="shared" si="1"/>
        <v>0</v>
      </c>
      <c r="D40" s="128">
        <f>붙여넣기!H39</f>
        <v>0</v>
      </c>
      <c r="E40" s="128" t="e">
        <f>VLOOKUP(붙여넣기!I39,icons!$A:$D,3,0)</f>
        <v>#N/A</v>
      </c>
      <c r="F40" s="128">
        <f>IF(OR(붙여넣기!I39="외부",  붙여넣기!I39="쓰기"), 0, 1)</f>
        <v>1</v>
      </c>
    </row>
    <row r="41" spans="1:6">
      <c r="A41" s="128">
        <f>붙여넣기!G40</f>
        <v>0</v>
      </c>
      <c r="B41" s="128">
        <f>붙여넣기!F40</f>
        <v>0</v>
      </c>
      <c r="C41" s="128">
        <f t="shared" si="1"/>
        <v>0</v>
      </c>
      <c r="D41" s="128">
        <f>붙여넣기!H40</f>
        <v>0</v>
      </c>
      <c r="E41" s="128" t="e">
        <f>VLOOKUP(붙여넣기!I40,icons!$A:$D,3,0)</f>
        <v>#N/A</v>
      </c>
      <c r="F41" s="128">
        <f>IF(OR(붙여넣기!I40="외부",  붙여넣기!I40="쓰기"), 0, 1)</f>
        <v>1</v>
      </c>
    </row>
    <row r="42" spans="1:6">
      <c r="A42" s="128">
        <f>붙여넣기!G41</f>
        <v>0</v>
      </c>
      <c r="B42" s="128">
        <f>붙여넣기!F41</f>
        <v>0</v>
      </c>
      <c r="C42" s="128">
        <f t="shared" si="1"/>
        <v>0</v>
      </c>
      <c r="D42" s="128">
        <f>붙여넣기!H41</f>
        <v>0</v>
      </c>
      <c r="E42" s="128" t="e">
        <f>VLOOKUP(붙여넣기!I41,icons!$A:$D,3,0)</f>
        <v>#N/A</v>
      </c>
      <c r="F42" s="128">
        <f>IF(OR(붙여넣기!I41="외부",  붙여넣기!I41="쓰기"), 0, 1)</f>
        <v>1</v>
      </c>
    </row>
    <row r="43" spans="1:6">
      <c r="A43" s="128">
        <f>붙여넣기!G42</f>
        <v>0</v>
      </c>
      <c r="B43" s="128">
        <f>붙여넣기!F42</f>
        <v>0</v>
      </c>
      <c r="C43" s="128">
        <f t="shared" si="1"/>
        <v>0</v>
      </c>
      <c r="D43" s="128">
        <f>붙여넣기!H42</f>
        <v>0</v>
      </c>
      <c r="E43" s="128" t="e">
        <f>VLOOKUP(붙여넣기!I42,icons!$A:$D,3,0)</f>
        <v>#N/A</v>
      </c>
      <c r="F43" s="128">
        <f>IF(OR(붙여넣기!I42="외부",  붙여넣기!I42="쓰기"), 0, 1)</f>
        <v>1</v>
      </c>
    </row>
    <row r="44" spans="1:6">
      <c r="A44" s="128">
        <f>붙여넣기!G43</f>
        <v>0</v>
      </c>
      <c r="B44" s="128">
        <f>붙여넣기!F43</f>
        <v>0</v>
      </c>
      <c r="C44" s="128">
        <f t="shared" si="1"/>
        <v>0</v>
      </c>
      <c r="D44" s="128">
        <f>붙여넣기!H43</f>
        <v>0</v>
      </c>
      <c r="E44" s="128" t="e">
        <f>VLOOKUP(붙여넣기!I43,icons!$A:$D,3,0)</f>
        <v>#N/A</v>
      </c>
      <c r="F44" s="128">
        <f>IF(OR(붙여넣기!I43="외부",  붙여넣기!I43="쓰기"), 0, 1)</f>
        <v>1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60480-61F7-41DC-9CC6-C3E5127E4730}">
  <dimension ref="A1:C317"/>
  <sheetViews>
    <sheetView topLeftCell="A223" zoomScale="85" zoomScaleNormal="85" workbookViewId="0">
      <selection activeCell="A264" sqref="A264"/>
    </sheetView>
    <sheetView workbookViewId="1"/>
  </sheetViews>
  <sheetFormatPr defaultRowHeight="16.5"/>
  <cols>
    <col min="1" max="1" width="26.125" customWidth="1"/>
    <col min="2" max="2" width="24.25" customWidth="1"/>
  </cols>
  <sheetData>
    <row r="1" spans="1:3">
      <c r="A1" t="s">
        <v>825</v>
      </c>
      <c r="B1" t="s">
        <v>826</v>
      </c>
      <c r="C1" t="str">
        <f t="shared" ref="C1:C36" si="0">"../icons/"&amp;B1</f>
        <v>../icons/against_japan.png</v>
      </c>
    </row>
    <row r="2" spans="1:3">
      <c r="A2" t="s">
        <v>827</v>
      </c>
      <c r="B2" t="s">
        <v>828</v>
      </c>
      <c r="C2" t="str">
        <f t="shared" si="0"/>
        <v>../icons/agricultural_machine.png</v>
      </c>
    </row>
    <row r="3" spans="1:3">
      <c r="A3" t="s">
        <v>829</v>
      </c>
      <c r="B3" t="s">
        <v>830</v>
      </c>
      <c r="C3" t="str">
        <f t="shared" si="0"/>
        <v>../icons/anti-japan.png</v>
      </c>
    </row>
    <row r="4" spans="1:3">
      <c r="A4" t="s">
        <v>831</v>
      </c>
      <c r="B4" t="s">
        <v>832</v>
      </c>
      <c r="C4" t="str">
        <f t="shared" si="0"/>
        <v>../icons/appeal.png</v>
      </c>
    </row>
    <row r="5" spans="1:3">
      <c r="A5" t="s">
        <v>833</v>
      </c>
      <c r="B5" t="s">
        <v>834</v>
      </c>
      <c r="C5" t="str">
        <f t="shared" si="0"/>
        <v>../icons/art_gallery.png</v>
      </c>
    </row>
    <row r="6" spans="1:3">
      <c r="A6" t="s">
        <v>835</v>
      </c>
      <c r="B6" t="s">
        <v>836</v>
      </c>
      <c r="C6" t="str">
        <f t="shared" si="0"/>
        <v>../icons/artist.png</v>
      </c>
    </row>
    <row r="7" spans="1:3">
      <c r="A7" t="s">
        <v>837</v>
      </c>
      <c r="B7" t="s">
        <v>838</v>
      </c>
      <c r="C7" t="str">
        <f t="shared" si="0"/>
        <v>../icons/artist_group.png</v>
      </c>
    </row>
    <row r="8" spans="1:3">
      <c r="A8" t="s">
        <v>839</v>
      </c>
      <c r="B8" t="s">
        <v>840</v>
      </c>
      <c r="C8" t="str">
        <f t="shared" si="0"/>
        <v>../icons/ashoka_king.png</v>
      </c>
    </row>
    <row r="9" spans="1:3">
      <c r="A9" t="s">
        <v>841</v>
      </c>
      <c r="B9" t="s">
        <v>842</v>
      </c>
      <c r="C9" t="str">
        <f t="shared" si="0"/>
        <v>../icons/auto_industry.png</v>
      </c>
    </row>
    <row r="10" spans="1:3">
      <c r="A10" t="s">
        <v>843</v>
      </c>
      <c r="B10" t="s">
        <v>844</v>
      </c>
      <c r="C10" t="str">
        <f t="shared" si="0"/>
        <v>../icons/bangudae.png</v>
      </c>
    </row>
    <row r="11" spans="1:3">
      <c r="A11" t="s">
        <v>845</v>
      </c>
      <c r="B11" t="s">
        <v>846</v>
      </c>
      <c r="C11" t="str">
        <f t="shared" si="0"/>
        <v>../icons/bosa.png</v>
      </c>
    </row>
    <row r="12" spans="1:3">
      <c r="A12" t="s">
        <v>847</v>
      </c>
      <c r="B12" t="s">
        <v>848</v>
      </c>
      <c r="C12" t="str">
        <f t="shared" si="0"/>
        <v>../icons/bridge.png</v>
      </c>
    </row>
    <row r="13" spans="1:3">
      <c r="A13" t="s">
        <v>849</v>
      </c>
      <c r="B13" t="s">
        <v>850</v>
      </c>
      <c r="C13" t="str">
        <f t="shared" si="0"/>
        <v>../icons/building.png</v>
      </c>
    </row>
    <row r="14" spans="1:3">
      <c r="A14" t="s">
        <v>851</v>
      </c>
      <c r="B14" t="s">
        <v>852</v>
      </c>
      <c r="C14" t="str">
        <f t="shared" si="0"/>
        <v>../icons/bunmu.png</v>
      </c>
    </row>
    <row r="15" spans="1:3">
      <c r="A15" t="s">
        <v>853</v>
      </c>
      <c r="B15" t="s">
        <v>854</v>
      </c>
      <c r="C15" t="str">
        <f t="shared" si="0"/>
        <v>../icons/chinese_medicine.png</v>
      </c>
    </row>
    <row r="16" spans="1:3">
      <c r="A16" t="s">
        <v>855</v>
      </c>
      <c r="B16" t="s">
        <v>856</v>
      </c>
      <c r="C16" t="str">
        <f t="shared" si="0"/>
        <v>../icons/chinese_monk.png</v>
      </c>
    </row>
    <row r="17" spans="1:3">
      <c r="A17" t="s">
        <v>857</v>
      </c>
      <c r="B17" t="s">
        <v>858</v>
      </c>
      <c r="C17" t="str">
        <f t="shared" si="0"/>
        <v>../icons/chosang_portrait.png</v>
      </c>
    </row>
    <row r="18" spans="1:3">
      <c r="A18" t="s">
        <v>859</v>
      </c>
      <c r="B18" t="s">
        <v>860</v>
      </c>
      <c r="C18" t="str">
        <f t="shared" si="0"/>
        <v>../icons/colliery.png</v>
      </c>
    </row>
    <row r="19" spans="1:3">
      <c r="A19" t="s">
        <v>861</v>
      </c>
      <c r="B19" t="s">
        <v>862</v>
      </c>
      <c r="C19" t="str">
        <f t="shared" si="0"/>
        <v>../icons/daihan_queen_ceremony_mid.png</v>
      </c>
    </row>
    <row r="20" spans="1:3">
      <c r="A20" t="s">
        <v>863</v>
      </c>
      <c r="B20" t="s">
        <v>864</v>
      </c>
      <c r="C20" t="str">
        <f t="shared" si="0"/>
        <v>../icons/dam.png</v>
      </c>
    </row>
    <row r="21" spans="1:3">
      <c r="A21" t="s">
        <v>865</v>
      </c>
      <c r="B21" t="s">
        <v>866</v>
      </c>
      <c r="C21" t="str">
        <f t="shared" si="0"/>
        <v>../icons/deep-sea_fishery.png</v>
      </c>
    </row>
    <row r="22" spans="1:3">
      <c r="A22" t="s">
        <v>867</v>
      </c>
      <c r="B22" t="s">
        <v>868</v>
      </c>
      <c r="C22" t="str">
        <f t="shared" si="0"/>
        <v>../icons/eulsa_treaty.png</v>
      </c>
    </row>
    <row r="23" spans="1:3">
      <c r="A23" t="s">
        <v>869</v>
      </c>
      <c r="B23" t="s">
        <v>870</v>
      </c>
      <c r="C23" t="str">
        <f t="shared" si="0"/>
        <v>../icons/expressway.png</v>
      </c>
    </row>
    <row r="24" spans="1:3">
      <c r="A24" t="s">
        <v>871</v>
      </c>
      <c r="B24" t="s">
        <v>872</v>
      </c>
      <c r="C24" t="str">
        <f t="shared" si="0"/>
        <v>../icons/factory.png</v>
      </c>
    </row>
    <row r="25" spans="1:3">
      <c r="A25" t="s">
        <v>873</v>
      </c>
      <c r="B25" t="s">
        <v>874</v>
      </c>
      <c r="C25" t="str">
        <f t="shared" si="0"/>
        <v>../icons/fortress.png</v>
      </c>
    </row>
    <row r="26" spans="1:3">
      <c r="A26" t="s">
        <v>875</v>
      </c>
      <c r="B26" t="s">
        <v>876</v>
      </c>
      <c r="C26" t="str">
        <f t="shared" si="0"/>
        <v>../icons/fortress_battle.png</v>
      </c>
    </row>
    <row r="27" spans="1:3">
      <c r="A27" t="s">
        <v>877</v>
      </c>
      <c r="B27" t="s">
        <v>878</v>
      </c>
      <c r="C27" t="str">
        <f t="shared" si="0"/>
        <v>../icons/gongsin_portrait.png</v>
      </c>
    </row>
    <row r="28" spans="1:3">
      <c r="A28" t="s">
        <v>879</v>
      </c>
      <c r="B28" t="s">
        <v>880</v>
      </c>
      <c r="C28" t="str">
        <f t="shared" si="0"/>
        <v>../icons/goryeo_celadon.png</v>
      </c>
    </row>
    <row r="29" spans="1:3">
      <c r="A29" t="s">
        <v>881</v>
      </c>
      <c r="B29" t="s">
        <v>882</v>
      </c>
      <c r="C29" t="str">
        <f t="shared" si="0"/>
        <v>../icons/goryeo_celadon_kiln_site.png</v>
      </c>
    </row>
    <row r="30" spans="1:3">
      <c r="A30" t="s">
        <v>883</v>
      </c>
      <c r="B30" t="s">
        <v>884</v>
      </c>
      <c r="C30" t="str">
        <f t="shared" si="0"/>
        <v>../icons/goryeo_general.png</v>
      </c>
    </row>
    <row r="31" spans="1:3">
      <c r="A31" t="s">
        <v>885</v>
      </c>
      <c r="B31" t="s">
        <v>886</v>
      </c>
      <c r="C31" t="str">
        <f t="shared" si="0"/>
        <v>../icons/goryeo_king.png</v>
      </c>
    </row>
    <row r="32" spans="1:3">
      <c r="A32" t="s">
        <v>887</v>
      </c>
      <c r="B32" t="s">
        <v>888</v>
      </c>
      <c r="C32" t="str">
        <f t="shared" si="0"/>
        <v>../icons/goryeo_official.png</v>
      </c>
    </row>
    <row r="33" spans="1:3">
      <c r="A33" t="s">
        <v>889</v>
      </c>
      <c r="B33" t="s">
        <v>890</v>
      </c>
      <c r="C33" t="str">
        <f t="shared" si="0"/>
        <v>../icons/goryeo_trade_ship.png</v>
      </c>
    </row>
    <row r="34" spans="1:3">
      <c r="A34" t="s">
        <v>891</v>
      </c>
      <c r="B34" t="s">
        <v>892</v>
      </c>
      <c r="C34" t="str">
        <f t="shared" si="0"/>
        <v>../icons/government_business.png</v>
      </c>
    </row>
    <row r="35" spans="1:3">
      <c r="A35" t="s">
        <v>893</v>
      </c>
      <c r="B35" t="s">
        <v>894</v>
      </c>
      <c r="C35" t="str">
        <f t="shared" si="0"/>
        <v>../icons/government_office.png</v>
      </c>
    </row>
    <row r="36" spans="1:3">
      <c r="A36" t="s">
        <v>895</v>
      </c>
      <c r="B36" t="s">
        <v>896</v>
      </c>
      <c r="C36" t="str">
        <f t="shared" si="0"/>
        <v>../icons/gulttenmok.png</v>
      </c>
    </row>
    <row r="37" spans="1:3">
      <c r="A37" t="s">
        <v>897</v>
      </c>
      <c r="B37" t="s">
        <v>898</v>
      </c>
      <c r="C37" t="str">
        <f t="shared" ref="C37:C100" si="1">"../icons/hangeul/"&amp;B37</f>
        <v>../icons/hangeul/hangeul_001.png</v>
      </c>
    </row>
    <row r="38" spans="1:3">
      <c r="A38" t="s">
        <v>899</v>
      </c>
      <c r="B38" t="s">
        <v>900</v>
      </c>
      <c r="C38" t="str">
        <f t="shared" si="1"/>
        <v>../icons/hangeul/hangeul_002.png</v>
      </c>
    </row>
    <row r="39" spans="1:3">
      <c r="A39" t="s">
        <v>901</v>
      </c>
      <c r="B39" t="s">
        <v>902</v>
      </c>
      <c r="C39" t="str">
        <f t="shared" si="1"/>
        <v>../icons/hangeul/hangeul_003.png</v>
      </c>
    </row>
    <row r="40" spans="1:3">
      <c r="A40" t="s">
        <v>903</v>
      </c>
      <c r="B40" t="s">
        <v>904</v>
      </c>
      <c r="C40" t="str">
        <f t="shared" si="1"/>
        <v>../icons/hangeul/hangeul_004.png</v>
      </c>
    </row>
    <row r="41" spans="1:3">
      <c r="A41" t="s">
        <v>905</v>
      </c>
      <c r="B41" t="s">
        <v>906</v>
      </c>
      <c r="C41" t="str">
        <f t="shared" si="1"/>
        <v>../icons/hangeul/hangeul_005.png</v>
      </c>
    </row>
    <row r="42" spans="1:3">
      <c r="A42" t="s">
        <v>907</v>
      </c>
      <c r="B42" t="s">
        <v>908</v>
      </c>
      <c r="C42" t="str">
        <f t="shared" si="1"/>
        <v>../icons/hangeul/hangeul_006.png</v>
      </c>
    </row>
    <row r="43" spans="1:3">
      <c r="A43" t="s">
        <v>909</v>
      </c>
      <c r="B43" t="s">
        <v>910</v>
      </c>
      <c r="C43" t="str">
        <f t="shared" si="1"/>
        <v>../icons/hangeul/hangeul_007.png</v>
      </c>
    </row>
    <row r="44" spans="1:3">
      <c r="A44" t="s">
        <v>911</v>
      </c>
      <c r="B44" t="s">
        <v>912</v>
      </c>
      <c r="C44" t="str">
        <f t="shared" si="1"/>
        <v>../icons/hangeul/hangeul_008.png</v>
      </c>
    </row>
    <row r="45" spans="1:3">
      <c r="A45" t="s">
        <v>913</v>
      </c>
      <c r="B45" t="s">
        <v>914</v>
      </c>
      <c r="C45" t="str">
        <f t="shared" si="1"/>
        <v>../icons/hangeul/hangeul_009.png</v>
      </c>
    </row>
    <row r="46" spans="1:3">
      <c r="A46" t="s">
        <v>915</v>
      </c>
      <c r="B46" t="s">
        <v>916</v>
      </c>
      <c r="C46" t="str">
        <f t="shared" si="1"/>
        <v>../icons/hangeul/hangeul_010.png</v>
      </c>
    </row>
    <row r="47" spans="1:3">
      <c r="A47" t="s">
        <v>917</v>
      </c>
      <c r="B47" t="s">
        <v>918</v>
      </c>
      <c r="C47" t="str">
        <f t="shared" si="1"/>
        <v>../icons/hangeul/hangeul_011.png</v>
      </c>
    </row>
    <row r="48" spans="1:3">
      <c r="A48" t="s">
        <v>919</v>
      </c>
      <c r="B48" t="s">
        <v>920</v>
      </c>
      <c r="C48" t="str">
        <f t="shared" si="1"/>
        <v>../icons/hangeul/hangeul_012.png</v>
      </c>
    </row>
    <row r="49" spans="1:3">
      <c r="A49" t="s">
        <v>921</v>
      </c>
      <c r="B49" t="s">
        <v>922</v>
      </c>
      <c r="C49" t="str">
        <f t="shared" si="1"/>
        <v>../icons/hangeul/hangeul_013.png</v>
      </c>
    </row>
    <row r="50" spans="1:3">
      <c r="A50" t="s">
        <v>923</v>
      </c>
      <c r="B50" t="s">
        <v>924</v>
      </c>
      <c r="C50" t="str">
        <f t="shared" si="1"/>
        <v>../icons/hangeul/hangeul_014.png</v>
      </c>
    </row>
    <row r="51" spans="1:3">
      <c r="A51" t="s">
        <v>925</v>
      </c>
      <c r="B51" t="s">
        <v>926</v>
      </c>
      <c r="C51" t="str">
        <f t="shared" si="1"/>
        <v>../icons/hangeul/hangeul_015.png</v>
      </c>
    </row>
    <row r="52" spans="1:3">
      <c r="A52" t="s">
        <v>927</v>
      </c>
      <c r="B52" t="s">
        <v>928</v>
      </c>
      <c r="C52" t="str">
        <f t="shared" si="1"/>
        <v>../icons/hangeul/hangeul_016.png</v>
      </c>
    </row>
    <row r="53" spans="1:3">
      <c r="A53" t="s">
        <v>929</v>
      </c>
      <c r="B53" t="s">
        <v>930</v>
      </c>
      <c r="C53" t="str">
        <f t="shared" si="1"/>
        <v>../icons/hangeul/hangeul_017.png</v>
      </c>
    </row>
    <row r="54" spans="1:3">
      <c r="A54" t="s">
        <v>931</v>
      </c>
      <c r="B54" t="s">
        <v>932</v>
      </c>
      <c r="C54" t="str">
        <f t="shared" si="1"/>
        <v>../icons/hangeul/hangeul_018.png</v>
      </c>
    </row>
    <row r="55" spans="1:3">
      <c r="A55" t="s">
        <v>933</v>
      </c>
      <c r="B55" t="s">
        <v>934</v>
      </c>
      <c r="C55" t="str">
        <f t="shared" si="1"/>
        <v>../icons/hangeul/hangeul_019.png</v>
      </c>
    </row>
    <row r="56" spans="1:3">
      <c r="A56" t="s">
        <v>935</v>
      </c>
      <c r="B56" t="s">
        <v>936</v>
      </c>
      <c r="C56" t="str">
        <f t="shared" si="1"/>
        <v>../icons/hangeul/hangeul_020.png</v>
      </c>
    </row>
    <row r="57" spans="1:3">
      <c r="A57" t="s">
        <v>937</v>
      </c>
      <c r="B57" t="s">
        <v>938</v>
      </c>
      <c r="C57" t="str">
        <f t="shared" si="1"/>
        <v>../icons/hangeul/hangeul_021.png</v>
      </c>
    </row>
    <row r="58" spans="1:3">
      <c r="A58" t="s">
        <v>939</v>
      </c>
      <c r="B58" t="s">
        <v>940</v>
      </c>
      <c r="C58" t="str">
        <f t="shared" si="1"/>
        <v>../icons/hangeul/hangeul_022.png</v>
      </c>
    </row>
    <row r="59" spans="1:3">
      <c r="A59" t="s">
        <v>941</v>
      </c>
      <c r="B59" t="s">
        <v>942</v>
      </c>
      <c r="C59" t="str">
        <f t="shared" si="1"/>
        <v>../icons/hangeul/hangeul_023.png</v>
      </c>
    </row>
    <row r="60" spans="1:3">
      <c r="A60" t="s">
        <v>943</v>
      </c>
      <c r="B60" t="s">
        <v>944</v>
      </c>
      <c r="C60" t="str">
        <f t="shared" si="1"/>
        <v>../icons/hangeul/hangeul_024.png</v>
      </c>
    </row>
    <row r="61" spans="1:3">
      <c r="A61" t="s">
        <v>945</v>
      </c>
      <c r="B61" t="s">
        <v>946</v>
      </c>
      <c r="C61" t="str">
        <f t="shared" si="1"/>
        <v>../icons/hangeul/hangeul_025.png</v>
      </c>
    </row>
    <row r="62" spans="1:3">
      <c r="A62" t="s">
        <v>947</v>
      </c>
      <c r="B62" t="s">
        <v>948</v>
      </c>
      <c r="C62" t="str">
        <f t="shared" si="1"/>
        <v>../icons/hangeul/hangeul_026.png</v>
      </c>
    </row>
    <row r="63" spans="1:3">
      <c r="A63" t="s">
        <v>949</v>
      </c>
      <c r="B63" t="s">
        <v>950</v>
      </c>
      <c r="C63" t="str">
        <f t="shared" si="1"/>
        <v>../icons/hangeul/hangeul_027.png</v>
      </c>
    </row>
    <row r="64" spans="1:3">
      <c r="A64" t="s">
        <v>951</v>
      </c>
      <c r="B64" t="s">
        <v>952</v>
      </c>
      <c r="C64" t="str">
        <f t="shared" si="1"/>
        <v>../icons/hangeul/hangeul_028.png</v>
      </c>
    </row>
    <row r="65" spans="1:3">
      <c r="A65" t="s">
        <v>953</v>
      </c>
      <c r="B65" t="s">
        <v>954</v>
      </c>
      <c r="C65" t="str">
        <f t="shared" si="1"/>
        <v>../icons/hangeul/hangeul_029.png</v>
      </c>
    </row>
    <row r="66" spans="1:3">
      <c r="A66" t="s">
        <v>955</v>
      </c>
      <c r="B66" t="s">
        <v>956</v>
      </c>
      <c r="C66" t="str">
        <f t="shared" si="1"/>
        <v>../icons/hangeul/hangeul_030.png</v>
      </c>
    </row>
    <row r="67" spans="1:3">
      <c r="A67" t="s">
        <v>957</v>
      </c>
      <c r="B67" t="s">
        <v>958</v>
      </c>
      <c r="C67" t="str">
        <f t="shared" si="1"/>
        <v>../icons/hangeul/hangeul_031.png</v>
      </c>
    </row>
    <row r="68" spans="1:3">
      <c r="A68" t="s">
        <v>959</v>
      </c>
      <c r="B68" t="s">
        <v>960</v>
      </c>
      <c r="C68" t="str">
        <f t="shared" si="1"/>
        <v>../icons/hangeul/hangeul_032.png</v>
      </c>
    </row>
    <row r="69" spans="1:3">
      <c r="A69" t="s">
        <v>961</v>
      </c>
      <c r="B69" t="s">
        <v>962</v>
      </c>
      <c r="C69" t="str">
        <f t="shared" si="1"/>
        <v>../icons/hangeul/hangeul_033.png</v>
      </c>
    </row>
    <row r="70" spans="1:3">
      <c r="A70" t="s">
        <v>963</v>
      </c>
      <c r="B70" t="s">
        <v>964</v>
      </c>
      <c r="C70" t="str">
        <f t="shared" si="1"/>
        <v>../icons/hangeul/hangeul_034.png</v>
      </c>
    </row>
    <row r="71" spans="1:3">
      <c r="A71" t="s">
        <v>965</v>
      </c>
      <c r="B71" t="s">
        <v>966</v>
      </c>
      <c r="C71" t="str">
        <f t="shared" si="1"/>
        <v>../icons/hangeul/hangeul_035.png</v>
      </c>
    </row>
    <row r="72" spans="1:3">
      <c r="A72" t="s">
        <v>967</v>
      </c>
      <c r="B72" t="s">
        <v>968</v>
      </c>
      <c r="C72" t="str">
        <f t="shared" si="1"/>
        <v>../icons/hangeul/hangeul_036.png</v>
      </c>
    </row>
    <row r="73" spans="1:3">
      <c r="A73" t="s">
        <v>969</v>
      </c>
      <c r="B73" t="s">
        <v>970</v>
      </c>
      <c r="C73" t="str">
        <f t="shared" si="1"/>
        <v>../icons/hangeul/hangeul_037.png</v>
      </c>
    </row>
    <row r="74" spans="1:3">
      <c r="A74" t="s">
        <v>971</v>
      </c>
      <c r="B74" t="s">
        <v>972</v>
      </c>
      <c r="C74" t="str">
        <f t="shared" si="1"/>
        <v>../icons/hangeul/hangeul_038.png</v>
      </c>
    </row>
    <row r="75" spans="1:3">
      <c r="A75" t="s">
        <v>973</v>
      </c>
      <c r="B75" t="s">
        <v>974</v>
      </c>
      <c r="C75" t="str">
        <f t="shared" si="1"/>
        <v>../icons/hangeul/hangeul_039.png</v>
      </c>
    </row>
    <row r="76" spans="1:3">
      <c r="A76" t="s">
        <v>975</v>
      </c>
      <c r="B76" t="s">
        <v>976</v>
      </c>
      <c r="C76" t="str">
        <f t="shared" si="1"/>
        <v>../icons/hangeul/hangeul_040.png</v>
      </c>
    </row>
    <row r="77" spans="1:3">
      <c r="A77" t="s">
        <v>977</v>
      </c>
      <c r="B77" t="s">
        <v>978</v>
      </c>
      <c r="C77" t="str">
        <f t="shared" si="1"/>
        <v>../icons/hangeul/hangeul_041.png</v>
      </c>
    </row>
    <row r="78" spans="1:3">
      <c r="A78" t="s">
        <v>979</v>
      </c>
      <c r="B78" t="s">
        <v>980</v>
      </c>
      <c r="C78" t="str">
        <f t="shared" si="1"/>
        <v>../icons/hangeul/hangeul_042.png</v>
      </c>
    </row>
    <row r="79" spans="1:3">
      <c r="A79" t="s">
        <v>981</v>
      </c>
      <c r="B79" t="s">
        <v>982</v>
      </c>
      <c r="C79" t="str">
        <f t="shared" si="1"/>
        <v>../icons/hangeul/hangeul_043.png</v>
      </c>
    </row>
    <row r="80" spans="1:3">
      <c r="A80" t="s">
        <v>983</v>
      </c>
      <c r="B80" t="s">
        <v>984</v>
      </c>
      <c r="C80" t="str">
        <f t="shared" si="1"/>
        <v>../icons/hangeul/hangeul_044.png</v>
      </c>
    </row>
    <row r="81" spans="1:3">
      <c r="A81" t="s">
        <v>985</v>
      </c>
      <c r="B81" t="s">
        <v>986</v>
      </c>
      <c r="C81" t="str">
        <f t="shared" si="1"/>
        <v>../icons/hangeul/hangeul_045.png</v>
      </c>
    </row>
    <row r="82" spans="1:3">
      <c r="A82" t="s">
        <v>987</v>
      </c>
      <c r="B82" t="s">
        <v>988</v>
      </c>
      <c r="C82" t="str">
        <f t="shared" si="1"/>
        <v>../icons/hangeul/hangeul_046.png</v>
      </c>
    </row>
    <row r="83" spans="1:3">
      <c r="A83" t="s">
        <v>989</v>
      </c>
      <c r="B83" t="s">
        <v>990</v>
      </c>
      <c r="C83" t="str">
        <f t="shared" si="1"/>
        <v>../icons/hangeul/hangeul_047.png</v>
      </c>
    </row>
    <row r="84" spans="1:3">
      <c r="A84" t="s">
        <v>991</v>
      </c>
      <c r="B84" t="s">
        <v>992</v>
      </c>
      <c r="C84" t="str">
        <f t="shared" si="1"/>
        <v>../icons/hangeul/hangeul_048.png</v>
      </c>
    </row>
    <row r="85" spans="1:3">
      <c r="A85" t="s">
        <v>993</v>
      </c>
      <c r="B85" t="s">
        <v>994</v>
      </c>
      <c r="C85" t="str">
        <f t="shared" si="1"/>
        <v>../icons/hangeul/hangeul_049.png</v>
      </c>
    </row>
    <row r="86" spans="1:3">
      <c r="A86" t="s">
        <v>995</v>
      </c>
      <c r="B86" t="s">
        <v>996</v>
      </c>
      <c r="C86" t="str">
        <f t="shared" si="1"/>
        <v>../icons/hangeul/hangeul_050.png</v>
      </c>
    </row>
    <row r="87" spans="1:3">
      <c r="A87" t="s">
        <v>997</v>
      </c>
      <c r="B87" t="s">
        <v>998</v>
      </c>
      <c r="C87" t="str">
        <f t="shared" si="1"/>
        <v>../icons/hangeul/hangeul_051.png</v>
      </c>
    </row>
    <row r="88" spans="1:3">
      <c r="A88" t="s">
        <v>999</v>
      </c>
      <c r="B88" t="s">
        <v>1000</v>
      </c>
      <c r="C88" t="str">
        <f t="shared" si="1"/>
        <v>../icons/hangeul/hangeul_052.png</v>
      </c>
    </row>
    <row r="89" spans="1:3">
      <c r="A89" t="s">
        <v>1001</v>
      </c>
      <c r="B89" t="s">
        <v>1002</v>
      </c>
      <c r="C89" t="str">
        <f t="shared" si="1"/>
        <v>../icons/hangeul/hangeul_053.png</v>
      </c>
    </row>
    <row r="90" spans="1:3">
      <c r="A90" t="s">
        <v>1003</v>
      </c>
      <c r="B90" t="s">
        <v>1004</v>
      </c>
      <c r="C90" t="str">
        <f t="shared" si="1"/>
        <v>../icons/hangeul/hangeul_054.png</v>
      </c>
    </row>
    <row r="91" spans="1:3">
      <c r="A91" t="s">
        <v>1005</v>
      </c>
      <c r="B91" t="s">
        <v>1006</v>
      </c>
      <c r="C91" t="str">
        <f t="shared" si="1"/>
        <v>../icons/hangeul/hangeul_055.png</v>
      </c>
    </row>
    <row r="92" spans="1:3">
      <c r="A92" t="s">
        <v>1007</v>
      </c>
      <c r="B92" t="s">
        <v>1008</v>
      </c>
      <c r="C92" t="str">
        <f t="shared" si="1"/>
        <v>../icons/hangeul/hangeul_056.png</v>
      </c>
    </row>
    <row r="93" spans="1:3">
      <c r="A93" t="s">
        <v>1009</v>
      </c>
      <c r="B93" t="s">
        <v>1010</v>
      </c>
      <c r="C93" t="str">
        <f t="shared" si="1"/>
        <v>../icons/hangeul/hangeul_057.png</v>
      </c>
    </row>
    <row r="94" spans="1:3">
      <c r="A94" t="s">
        <v>1011</v>
      </c>
      <c r="B94" t="s">
        <v>1012</v>
      </c>
      <c r="C94" t="str">
        <f t="shared" si="1"/>
        <v>../icons/hangeul/hangeul_058.png</v>
      </c>
    </row>
    <row r="95" spans="1:3">
      <c r="A95" t="s">
        <v>1013</v>
      </c>
      <c r="B95" t="s">
        <v>1014</v>
      </c>
      <c r="C95" t="str">
        <f t="shared" si="1"/>
        <v>../icons/hangeul/hangeul_059.png</v>
      </c>
    </row>
    <row r="96" spans="1:3">
      <c r="A96" t="s">
        <v>1015</v>
      </c>
      <c r="B96" t="s">
        <v>1016</v>
      </c>
      <c r="C96" t="str">
        <f t="shared" si="1"/>
        <v>../icons/hangeul/hangeul_060.png</v>
      </c>
    </row>
    <row r="97" spans="1:3">
      <c r="A97" t="s">
        <v>1017</v>
      </c>
      <c r="B97" t="s">
        <v>1018</v>
      </c>
      <c r="C97" t="str">
        <f t="shared" si="1"/>
        <v>../icons/hangeul/hangeul_061.png</v>
      </c>
    </row>
    <row r="98" spans="1:3">
      <c r="A98" t="s">
        <v>1019</v>
      </c>
      <c r="B98" t="s">
        <v>1020</v>
      </c>
      <c r="C98" t="str">
        <f t="shared" si="1"/>
        <v>../icons/hangeul/hangeul_062.png</v>
      </c>
    </row>
    <row r="99" spans="1:3">
      <c r="A99" t="s">
        <v>1021</v>
      </c>
      <c r="B99" t="s">
        <v>1022</v>
      </c>
      <c r="C99" t="str">
        <f t="shared" si="1"/>
        <v>../icons/hangeul/hangeul_063.png</v>
      </c>
    </row>
    <row r="100" spans="1:3">
      <c r="A100" t="s">
        <v>1023</v>
      </c>
      <c r="B100" t="s">
        <v>1024</v>
      </c>
      <c r="C100" t="str">
        <f t="shared" si="1"/>
        <v>../icons/hangeul/hangeul_064.png</v>
      </c>
    </row>
    <row r="101" spans="1:3">
      <c r="A101" t="s">
        <v>1025</v>
      </c>
      <c r="B101" t="s">
        <v>1026</v>
      </c>
      <c r="C101" t="str">
        <f t="shared" ref="C101:C164" si="2">"../icons/hangeul/"&amp;B101</f>
        <v>../icons/hangeul/hangeul_065.png</v>
      </c>
    </row>
    <row r="102" spans="1:3">
      <c r="A102" t="s">
        <v>1027</v>
      </c>
      <c r="B102" t="s">
        <v>1028</v>
      </c>
      <c r="C102" t="str">
        <f t="shared" si="2"/>
        <v>../icons/hangeul/hangeul_066.png</v>
      </c>
    </row>
    <row r="103" spans="1:3">
      <c r="A103" t="s">
        <v>1029</v>
      </c>
      <c r="B103" t="s">
        <v>1030</v>
      </c>
      <c r="C103" t="str">
        <f t="shared" si="2"/>
        <v>../icons/hangeul/hangeul_067.png</v>
      </c>
    </row>
    <row r="104" spans="1:3">
      <c r="A104" t="s">
        <v>1031</v>
      </c>
      <c r="B104" t="s">
        <v>1032</v>
      </c>
      <c r="C104" t="str">
        <f t="shared" si="2"/>
        <v>../icons/hangeul/hangeul_068.png</v>
      </c>
    </row>
    <row r="105" spans="1:3">
      <c r="A105" t="s">
        <v>1033</v>
      </c>
      <c r="B105" t="s">
        <v>1034</v>
      </c>
      <c r="C105" t="str">
        <f t="shared" si="2"/>
        <v>../icons/hangeul/hangeul_069.png</v>
      </c>
    </row>
    <row r="106" spans="1:3">
      <c r="A106" t="s">
        <v>1035</v>
      </c>
      <c r="B106" t="s">
        <v>1036</v>
      </c>
      <c r="C106" t="str">
        <f t="shared" si="2"/>
        <v>../icons/hangeul/hangeul_070.png</v>
      </c>
    </row>
    <row r="107" spans="1:3">
      <c r="A107" t="s">
        <v>1037</v>
      </c>
      <c r="B107" t="s">
        <v>1038</v>
      </c>
      <c r="C107" t="str">
        <f t="shared" si="2"/>
        <v>../icons/hangeul/hangeul_071.png</v>
      </c>
    </row>
    <row r="108" spans="1:3">
      <c r="A108" t="s">
        <v>1039</v>
      </c>
      <c r="B108" t="s">
        <v>1040</v>
      </c>
      <c r="C108" t="str">
        <f t="shared" si="2"/>
        <v>../icons/hangeul/hangeul_072.png</v>
      </c>
    </row>
    <row r="109" spans="1:3">
      <c r="A109" t="s">
        <v>1041</v>
      </c>
      <c r="B109" t="s">
        <v>1042</v>
      </c>
      <c r="C109" t="str">
        <f t="shared" si="2"/>
        <v>../icons/hangeul/hangeul_073.png</v>
      </c>
    </row>
    <row r="110" spans="1:3">
      <c r="A110" t="s">
        <v>1043</v>
      </c>
      <c r="B110" t="s">
        <v>1044</v>
      </c>
      <c r="C110" t="str">
        <f t="shared" si="2"/>
        <v>../icons/hangeul/hangeul_074.png</v>
      </c>
    </row>
    <row r="111" spans="1:3">
      <c r="A111" t="s">
        <v>1045</v>
      </c>
      <c r="B111" t="s">
        <v>1046</v>
      </c>
      <c r="C111" t="str">
        <f t="shared" si="2"/>
        <v>../icons/hangeul/hangeul_075.png</v>
      </c>
    </row>
    <row r="112" spans="1:3">
      <c r="A112" t="s">
        <v>1047</v>
      </c>
      <c r="B112" t="s">
        <v>1048</v>
      </c>
      <c r="C112" t="str">
        <f t="shared" si="2"/>
        <v>../icons/hangeul/hangeul_076.png</v>
      </c>
    </row>
    <row r="113" spans="1:3">
      <c r="A113" t="s">
        <v>1049</v>
      </c>
      <c r="B113" t="s">
        <v>1050</v>
      </c>
      <c r="C113" t="str">
        <f t="shared" si="2"/>
        <v>../icons/hangeul/hangeul_077.png</v>
      </c>
    </row>
    <row r="114" spans="1:3">
      <c r="A114" t="s">
        <v>1051</v>
      </c>
      <c r="B114" t="s">
        <v>1052</v>
      </c>
      <c r="C114" t="str">
        <f t="shared" si="2"/>
        <v>../icons/hangeul/hangeul_078.png</v>
      </c>
    </row>
    <row r="115" spans="1:3">
      <c r="A115" t="s">
        <v>1053</v>
      </c>
      <c r="B115" t="s">
        <v>1054</v>
      </c>
      <c r="C115" t="str">
        <f t="shared" si="2"/>
        <v>../icons/hangeul/hangeul_079.png</v>
      </c>
    </row>
    <row r="116" spans="1:3">
      <c r="A116" t="s">
        <v>1055</v>
      </c>
      <c r="B116" t="s">
        <v>1056</v>
      </c>
      <c r="C116" t="str">
        <f t="shared" si="2"/>
        <v>../icons/hangeul/hangeul_080.png</v>
      </c>
    </row>
    <row r="117" spans="1:3">
      <c r="A117" t="s">
        <v>1462</v>
      </c>
      <c r="B117" t="s">
        <v>1057</v>
      </c>
      <c r="C117" t="str">
        <f t="shared" si="2"/>
        <v>../icons/hangeul/hangeul_081.png</v>
      </c>
    </row>
    <row r="118" spans="1:3">
      <c r="A118" t="s">
        <v>1463</v>
      </c>
      <c r="B118" t="s">
        <v>1058</v>
      </c>
      <c r="C118" t="str">
        <f t="shared" si="2"/>
        <v>../icons/hangeul/hangeul_082.png</v>
      </c>
    </row>
    <row r="119" spans="1:3">
      <c r="A119" t="s">
        <v>1059</v>
      </c>
      <c r="B119" t="s">
        <v>1060</v>
      </c>
      <c r="C119" t="str">
        <f t="shared" si="2"/>
        <v>../icons/hangeul/hangeul_083.png</v>
      </c>
    </row>
    <row r="120" spans="1:3">
      <c r="A120" t="s">
        <v>1061</v>
      </c>
      <c r="B120" t="s">
        <v>1062</v>
      </c>
      <c r="C120" t="str">
        <f t="shared" si="2"/>
        <v>../icons/hangeul/hangeul_084.png</v>
      </c>
    </row>
    <row r="121" spans="1:3">
      <c r="A121" t="s">
        <v>1063</v>
      </c>
      <c r="B121" t="s">
        <v>1064</v>
      </c>
      <c r="C121" t="str">
        <f t="shared" si="2"/>
        <v>../icons/hangeul/hangeul_085.png</v>
      </c>
    </row>
    <row r="122" spans="1:3">
      <c r="A122" t="s">
        <v>1065</v>
      </c>
      <c r="B122" t="s">
        <v>1066</v>
      </c>
      <c r="C122" t="str">
        <f t="shared" si="2"/>
        <v>../icons/hangeul/hangeul_086.png</v>
      </c>
    </row>
    <row r="123" spans="1:3">
      <c r="A123" t="s">
        <v>1067</v>
      </c>
      <c r="B123" t="s">
        <v>1068</v>
      </c>
      <c r="C123" t="str">
        <f t="shared" si="2"/>
        <v>../icons/hangeul/hangeul_087.png</v>
      </c>
    </row>
    <row r="124" spans="1:3">
      <c r="A124" t="s">
        <v>1069</v>
      </c>
      <c r="B124" t="s">
        <v>1070</v>
      </c>
      <c r="C124" t="str">
        <f t="shared" si="2"/>
        <v>../icons/hangeul/hangeul_088.png</v>
      </c>
    </row>
    <row r="125" spans="1:3">
      <c r="A125" t="s">
        <v>1071</v>
      </c>
      <c r="B125" t="s">
        <v>1072</v>
      </c>
      <c r="C125" t="str">
        <f t="shared" si="2"/>
        <v>../icons/hangeul/hangeul_089.png</v>
      </c>
    </row>
    <row r="126" spans="1:3">
      <c r="A126" t="s">
        <v>1073</v>
      </c>
      <c r="B126" t="s">
        <v>1074</v>
      </c>
      <c r="C126" t="str">
        <f t="shared" si="2"/>
        <v>../icons/hangeul/hangeul_090.png</v>
      </c>
    </row>
    <row r="127" spans="1:3">
      <c r="A127" t="s">
        <v>1075</v>
      </c>
      <c r="B127" t="s">
        <v>1076</v>
      </c>
      <c r="C127" t="str">
        <f t="shared" si="2"/>
        <v>../icons/hangeul/hangeul_091.png</v>
      </c>
    </row>
    <row r="128" spans="1:3">
      <c r="A128" t="s">
        <v>1077</v>
      </c>
      <c r="B128" t="s">
        <v>1078</v>
      </c>
      <c r="C128" t="str">
        <f t="shared" si="2"/>
        <v>../icons/hangeul/hangeul_092.png</v>
      </c>
    </row>
    <row r="129" spans="1:3">
      <c r="A129" t="s">
        <v>1079</v>
      </c>
      <c r="B129" t="s">
        <v>1080</v>
      </c>
      <c r="C129" t="str">
        <f t="shared" si="2"/>
        <v>../icons/hangeul/hangeul_093.png</v>
      </c>
    </row>
    <row r="130" spans="1:3">
      <c r="A130" t="s">
        <v>1081</v>
      </c>
      <c r="B130" t="s">
        <v>1082</v>
      </c>
      <c r="C130" t="str">
        <f t="shared" si="2"/>
        <v>../icons/hangeul/hangeul_094.png</v>
      </c>
    </row>
    <row r="131" spans="1:3">
      <c r="A131" t="s">
        <v>1083</v>
      </c>
      <c r="B131" t="s">
        <v>1084</v>
      </c>
      <c r="C131" t="str">
        <f t="shared" si="2"/>
        <v>../icons/hangeul/hangeul_095.png</v>
      </c>
    </row>
    <row r="132" spans="1:3">
      <c r="A132" t="s">
        <v>1085</v>
      </c>
      <c r="B132" t="s">
        <v>1086</v>
      </c>
      <c r="C132" t="str">
        <f t="shared" si="2"/>
        <v>../icons/hangeul/hangeul_096.png</v>
      </c>
    </row>
    <row r="133" spans="1:3">
      <c r="A133" t="s">
        <v>1087</v>
      </c>
      <c r="B133" t="s">
        <v>1088</v>
      </c>
      <c r="C133" t="str">
        <f t="shared" si="2"/>
        <v>../icons/hangeul/hangeul_097.png</v>
      </c>
    </row>
    <row r="134" spans="1:3">
      <c r="A134" t="s">
        <v>1089</v>
      </c>
      <c r="B134" t="s">
        <v>1090</v>
      </c>
      <c r="C134" t="str">
        <f t="shared" si="2"/>
        <v>../icons/hangeul/hangeul_098.png</v>
      </c>
    </row>
    <row r="135" spans="1:3">
      <c r="A135" t="s">
        <v>1091</v>
      </c>
      <c r="B135" t="s">
        <v>1092</v>
      </c>
      <c r="C135" t="str">
        <f t="shared" si="2"/>
        <v>../icons/hangeul/hangeul_099.png</v>
      </c>
    </row>
    <row r="136" spans="1:3">
      <c r="A136" t="s">
        <v>1093</v>
      </c>
      <c r="B136" t="s">
        <v>1094</v>
      </c>
      <c r="C136" t="str">
        <f t="shared" si="2"/>
        <v>../icons/hangeul/hangeul_100.png</v>
      </c>
    </row>
    <row r="137" spans="1:3">
      <c r="A137" t="s">
        <v>1095</v>
      </c>
      <c r="B137" t="s">
        <v>1096</v>
      </c>
      <c r="C137" t="str">
        <f t="shared" si="2"/>
        <v>../icons/hangeul/hangeul_101.png</v>
      </c>
    </row>
    <row r="138" spans="1:3">
      <c r="A138" t="s">
        <v>1097</v>
      </c>
      <c r="B138" t="s">
        <v>1098</v>
      </c>
      <c r="C138" t="str">
        <f t="shared" si="2"/>
        <v>../icons/hangeul/hangeul_102.png</v>
      </c>
    </row>
    <row r="139" spans="1:3">
      <c r="A139" t="s">
        <v>1099</v>
      </c>
      <c r="B139" t="s">
        <v>1100</v>
      </c>
      <c r="C139" t="str">
        <f t="shared" si="2"/>
        <v>../icons/hangeul/hangeul_103.png</v>
      </c>
    </row>
    <row r="140" spans="1:3">
      <c r="A140" t="s">
        <v>1101</v>
      </c>
      <c r="B140" t="s">
        <v>1102</v>
      </c>
      <c r="C140" t="str">
        <f t="shared" si="2"/>
        <v>../icons/hangeul/hangeul_104.png</v>
      </c>
    </row>
    <row r="141" spans="1:3">
      <c r="A141" t="s">
        <v>1103</v>
      </c>
      <c r="B141" t="s">
        <v>1104</v>
      </c>
      <c r="C141" t="str">
        <f t="shared" si="2"/>
        <v>../icons/hangeul/hangeul_105.png</v>
      </c>
    </row>
    <row r="142" spans="1:3">
      <c r="A142" t="s">
        <v>1105</v>
      </c>
      <c r="B142" t="s">
        <v>1106</v>
      </c>
      <c r="C142" t="str">
        <f t="shared" si="2"/>
        <v>../icons/hangeul/hangeul_106.png</v>
      </c>
    </row>
    <row r="143" spans="1:3">
      <c r="A143" t="s">
        <v>1107</v>
      </c>
      <c r="B143" t="s">
        <v>1108</v>
      </c>
      <c r="C143" t="str">
        <f t="shared" si="2"/>
        <v>../icons/hangeul/hangeul_107.png</v>
      </c>
    </row>
    <row r="144" spans="1:3">
      <c r="A144" t="s">
        <v>1109</v>
      </c>
      <c r="B144" t="s">
        <v>1110</v>
      </c>
      <c r="C144" t="str">
        <f t="shared" si="2"/>
        <v>../icons/hangeul/hangeul_108.png</v>
      </c>
    </row>
    <row r="145" spans="1:3">
      <c r="A145" t="s">
        <v>1111</v>
      </c>
      <c r="B145" t="s">
        <v>1112</v>
      </c>
      <c r="C145" t="str">
        <f t="shared" si="2"/>
        <v>../icons/hangeul/hangeul_109.png</v>
      </c>
    </row>
    <row r="146" spans="1:3">
      <c r="A146" t="s">
        <v>1113</v>
      </c>
      <c r="B146" t="s">
        <v>1114</v>
      </c>
      <c r="C146" t="str">
        <f t="shared" si="2"/>
        <v>../icons/hangeul/hangeul_110.png</v>
      </c>
    </row>
    <row r="147" spans="1:3">
      <c r="A147" t="s">
        <v>1115</v>
      </c>
      <c r="B147" t="s">
        <v>1116</v>
      </c>
      <c r="C147" t="str">
        <f t="shared" si="2"/>
        <v>../icons/hangeul/hangeul_111.png</v>
      </c>
    </row>
    <row r="148" spans="1:3">
      <c r="A148" t="s">
        <v>1117</v>
      </c>
      <c r="B148" t="s">
        <v>1118</v>
      </c>
      <c r="C148" t="str">
        <f t="shared" si="2"/>
        <v>../icons/hangeul/hangeul_112.png</v>
      </c>
    </row>
    <row r="149" spans="1:3">
      <c r="A149" t="s">
        <v>1119</v>
      </c>
      <c r="B149" t="s">
        <v>1120</v>
      </c>
      <c r="C149" t="str">
        <f t="shared" si="2"/>
        <v>../icons/hangeul/hangeul_113.png</v>
      </c>
    </row>
    <row r="150" spans="1:3">
      <c r="A150" t="s">
        <v>1121</v>
      </c>
      <c r="B150" t="s">
        <v>1122</v>
      </c>
      <c r="C150" t="str">
        <f t="shared" si="2"/>
        <v>../icons/hangeul/hangeul_114.png</v>
      </c>
    </row>
    <row r="151" spans="1:3">
      <c r="A151" t="s">
        <v>1123</v>
      </c>
      <c r="B151" t="s">
        <v>1124</v>
      </c>
      <c r="C151" t="str">
        <f t="shared" si="2"/>
        <v>../icons/hangeul/hangeul_115.png</v>
      </c>
    </row>
    <row r="152" spans="1:3">
      <c r="A152" t="s">
        <v>1125</v>
      </c>
      <c r="B152" t="s">
        <v>1126</v>
      </c>
      <c r="C152" t="str">
        <f t="shared" si="2"/>
        <v>../icons/hangeul/hangeul_116.png</v>
      </c>
    </row>
    <row r="153" spans="1:3">
      <c r="A153" t="s">
        <v>1127</v>
      </c>
      <c r="B153" t="s">
        <v>1128</v>
      </c>
      <c r="C153" t="str">
        <f t="shared" si="2"/>
        <v>../icons/hangeul/hangeul_117.png</v>
      </c>
    </row>
    <row r="154" spans="1:3">
      <c r="A154" t="s">
        <v>1129</v>
      </c>
      <c r="B154" t="s">
        <v>1130</v>
      </c>
      <c r="C154" t="str">
        <f t="shared" si="2"/>
        <v>../icons/hangeul/hangeul_118.png</v>
      </c>
    </row>
    <row r="155" spans="1:3">
      <c r="A155" t="s">
        <v>1131</v>
      </c>
      <c r="B155" t="s">
        <v>1132</v>
      </c>
      <c r="C155" t="str">
        <f t="shared" si="2"/>
        <v>../icons/hangeul/hangeul_119.png</v>
      </c>
    </row>
    <row r="156" spans="1:3">
      <c r="A156" t="s">
        <v>1133</v>
      </c>
      <c r="B156" t="s">
        <v>1134</v>
      </c>
      <c r="C156" t="str">
        <f t="shared" si="2"/>
        <v>../icons/hangeul/hangeul_120.png</v>
      </c>
    </row>
    <row r="157" spans="1:3">
      <c r="A157" t="s">
        <v>1464</v>
      </c>
      <c r="B157" t="s">
        <v>1135</v>
      </c>
      <c r="C157" t="str">
        <f t="shared" si="2"/>
        <v>../icons/hangeul/hangeul_121.png</v>
      </c>
    </row>
    <row r="158" spans="1:3">
      <c r="A158" t="s">
        <v>1136</v>
      </c>
      <c r="B158" t="s">
        <v>1137</v>
      </c>
      <c r="C158" t="str">
        <f t="shared" si="2"/>
        <v>../icons/hangeul/hangeul_122.png</v>
      </c>
    </row>
    <row r="159" spans="1:3">
      <c r="A159" t="s">
        <v>1138</v>
      </c>
      <c r="B159" t="s">
        <v>1139</v>
      </c>
      <c r="C159" t="str">
        <f t="shared" si="2"/>
        <v>../icons/hangeul/hangeul_123.png</v>
      </c>
    </row>
    <row r="160" spans="1:3">
      <c r="A160" t="s">
        <v>1140</v>
      </c>
      <c r="B160" t="s">
        <v>1141</v>
      </c>
      <c r="C160" t="str">
        <f t="shared" si="2"/>
        <v>../icons/hangeul/hangeul_124.png</v>
      </c>
    </row>
    <row r="161" spans="1:3">
      <c r="A161" t="s">
        <v>1142</v>
      </c>
      <c r="B161" t="s">
        <v>1143</v>
      </c>
      <c r="C161" t="str">
        <f t="shared" si="2"/>
        <v>../icons/hangeul/hangeul_125.png</v>
      </c>
    </row>
    <row r="162" spans="1:3">
      <c r="A162" t="s">
        <v>1144</v>
      </c>
      <c r="B162" t="s">
        <v>1145</v>
      </c>
      <c r="C162" t="str">
        <f t="shared" si="2"/>
        <v>../icons/hangeul/hangeul_126.png</v>
      </c>
    </row>
    <row r="163" spans="1:3">
      <c r="A163" t="s">
        <v>1146</v>
      </c>
      <c r="B163" t="s">
        <v>1147</v>
      </c>
      <c r="C163" t="str">
        <f t="shared" si="2"/>
        <v>../icons/hangeul/hangeul_127.png</v>
      </c>
    </row>
    <row r="164" spans="1:3">
      <c r="A164" t="s">
        <v>1148</v>
      </c>
      <c r="B164" t="s">
        <v>1149</v>
      </c>
      <c r="C164" t="str">
        <f t="shared" si="2"/>
        <v>../icons/hangeul/hangeul_128.png</v>
      </c>
    </row>
    <row r="165" spans="1:3">
      <c r="A165" t="s">
        <v>1150</v>
      </c>
      <c r="B165" t="s">
        <v>1151</v>
      </c>
      <c r="C165" t="str">
        <f t="shared" ref="C165:C191" si="3">"../icons/hangeul/"&amp;B165</f>
        <v>../icons/hangeul/hangeul_129.png</v>
      </c>
    </row>
    <row r="166" spans="1:3">
      <c r="A166" t="s">
        <v>1152</v>
      </c>
      <c r="B166" t="s">
        <v>1153</v>
      </c>
      <c r="C166" t="str">
        <f t="shared" si="3"/>
        <v>../icons/hangeul/hangeul_130.png</v>
      </c>
    </row>
    <row r="167" spans="1:3">
      <c r="A167" t="s">
        <v>1154</v>
      </c>
      <c r="B167" t="s">
        <v>1155</v>
      </c>
      <c r="C167" t="str">
        <f t="shared" si="3"/>
        <v>../icons/hangeul/hangeul_131.png</v>
      </c>
    </row>
    <row r="168" spans="1:3">
      <c r="A168" t="s">
        <v>1156</v>
      </c>
      <c r="B168" t="s">
        <v>1157</v>
      </c>
      <c r="C168" t="str">
        <f t="shared" si="3"/>
        <v>../icons/hangeul/hangeul_132.png</v>
      </c>
    </row>
    <row r="169" spans="1:3">
      <c r="A169" t="s">
        <v>1158</v>
      </c>
      <c r="B169" t="s">
        <v>1159</v>
      </c>
      <c r="C169" t="str">
        <f t="shared" si="3"/>
        <v>../icons/hangeul/hangeul_133.png</v>
      </c>
    </row>
    <row r="170" spans="1:3">
      <c r="A170" t="s">
        <v>1160</v>
      </c>
      <c r="B170" t="s">
        <v>1161</v>
      </c>
      <c r="C170" t="str">
        <f t="shared" si="3"/>
        <v>../icons/hangeul/hangeul_134.png</v>
      </c>
    </row>
    <row r="171" spans="1:3">
      <c r="A171" t="s">
        <v>1162</v>
      </c>
      <c r="B171" t="s">
        <v>1163</v>
      </c>
      <c r="C171" t="str">
        <f t="shared" si="3"/>
        <v>../icons/hangeul/hangeul_135.png</v>
      </c>
    </row>
    <row r="172" spans="1:3">
      <c r="A172" t="s">
        <v>1164</v>
      </c>
      <c r="B172" t="s">
        <v>1165</v>
      </c>
      <c r="C172" t="str">
        <f t="shared" si="3"/>
        <v>../icons/hangeul/hangeul_136.png</v>
      </c>
    </row>
    <row r="173" spans="1:3">
      <c r="A173" t="s">
        <v>1166</v>
      </c>
      <c r="B173" t="s">
        <v>1167</v>
      </c>
      <c r="C173" t="str">
        <f t="shared" si="3"/>
        <v>../icons/hangeul/hangeul_137.png</v>
      </c>
    </row>
    <row r="174" spans="1:3">
      <c r="A174" t="s">
        <v>1168</v>
      </c>
      <c r="B174" t="s">
        <v>1169</v>
      </c>
      <c r="C174" t="str">
        <f t="shared" si="3"/>
        <v>../icons/hangeul/hangeul_138.png</v>
      </c>
    </row>
    <row r="175" spans="1:3">
      <c r="A175" t="s">
        <v>1170</v>
      </c>
      <c r="B175" t="s">
        <v>1171</v>
      </c>
      <c r="C175" t="str">
        <f t="shared" si="3"/>
        <v>../icons/hangeul/hangeul_139.png</v>
      </c>
    </row>
    <row r="176" spans="1:3">
      <c r="A176" t="s">
        <v>1172</v>
      </c>
      <c r="B176" t="s">
        <v>1173</v>
      </c>
      <c r="C176" t="str">
        <f t="shared" si="3"/>
        <v>../icons/hangeul/hangeul_140.png</v>
      </c>
    </row>
    <row r="177" spans="1:3">
      <c r="A177" t="s">
        <v>1174</v>
      </c>
      <c r="B177" t="s">
        <v>1175</v>
      </c>
      <c r="C177" t="str">
        <f t="shared" si="3"/>
        <v>../icons/hangeul/hangeul_141.png</v>
      </c>
    </row>
    <row r="178" spans="1:3">
      <c r="A178" t="s">
        <v>1176</v>
      </c>
      <c r="B178" t="s">
        <v>1177</v>
      </c>
      <c r="C178" t="str">
        <f t="shared" si="3"/>
        <v>../icons/hangeul/hangeul_142.png</v>
      </c>
    </row>
    <row r="179" spans="1:3">
      <c r="A179" t="s">
        <v>1178</v>
      </c>
      <c r="B179" t="s">
        <v>1179</v>
      </c>
      <c r="C179" t="str">
        <f t="shared" si="3"/>
        <v>../icons/hangeul/hangeul_143.png</v>
      </c>
    </row>
    <row r="180" spans="1:3">
      <c r="A180" t="s">
        <v>1180</v>
      </c>
      <c r="B180" t="s">
        <v>1181</v>
      </c>
      <c r="C180" t="str">
        <f t="shared" si="3"/>
        <v>../icons/hangeul/hangeul_144.png</v>
      </c>
    </row>
    <row r="181" spans="1:3">
      <c r="A181" t="s">
        <v>1182</v>
      </c>
      <c r="B181" t="s">
        <v>1183</v>
      </c>
      <c r="C181" t="str">
        <f t="shared" si="3"/>
        <v>../icons/hangeul/hangeul_145.png</v>
      </c>
    </row>
    <row r="182" spans="1:3">
      <c r="A182" t="s">
        <v>1184</v>
      </c>
      <c r="B182" t="s">
        <v>1185</v>
      </c>
      <c r="C182" t="str">
        <f t="shared" si="3"/>
        <v>../icons/hangeul/hangeul_146.png</v>
      </c>
    </row>
    <row r="183" spans="1:3">
      <c r="A183" t="s">
        <v>1186</v>
      </c>
      <c r="B183" t="s">
        <v>1187</v>
      </c>
      <c r="C183" t="str">
        <f t="shared" si="3"/>
        <v>../icons/hangeul/hangeul_147.png</v>
      </c>
    </row>
    <row r="184" spans="1:3">
      <c r="A184" t="s">
        <v>1188</v>
      </c>
      <c r="B184" t="s">
        <v>1189</v>
      </c>
      <c r="C184" t="str">
        <f t="shared" si="3"/>
        <v>../icons/hangeul/hangeul_148.png</v>
      </c>
    </row>
    <row r="185" spans="1:3">
      <c r="A185" t="s">
        <v>1190</v>
      </c>
      <c r="B185" t="s">
        <v>1191</v>
      </c>
      <c r="C185" t="str">
        <f t="shared" si="3"/>
        <v>../icons/hangeul/hangeul_149.png</v>
      </c>
    </row>
    <row r="186" spans="1:3">
      <c r="A186" t="s">
        <v>1192</v>
      </c>
      <c r="B186" t="s">
        <v>1193</v>
      </c>
      <c r="C186" t="str">
        <f t="shared" si="3"/>
        <v>../icons/hangeul/hangeul_150.png</v>
      </c>
    </row>
    <row r="187" spans="1:3">
      <c r="A187" t="s">
        <v>1194</v>
      </c>
      <c r="B187" t="s">
        <v>1195</v>
      </c>
      <c r="C187" t="str">
        <f t="shared" si="3"/>
        <v>../icons/hangeul/hangeul_151.png</v>
      </c>
    </row>
    <row r="188" spans="1:3">
      <c r="A188" t="s">
        <v>1196</v>
      </c>
      <c r="B188" t="s">
        <v>1197</v>
      </c>
      <c r="C188" t="str">
        <f t="shared" si="3"/>
        <v>../icons/hangeul/hangeul_152.png</v>
      </c>
    </row>
    <row r="189" spans="1:3">
      <c r="A189" t="s">
        <v>1198</v>
      </c>
      <c r="B189" t="s">
        <v>1199</v>
      </c>
      <c r="C189" t="str">
        <f t="shared" si="3"/>
        <v>../icons/hangeul/hangeul_153.png</v>
      </c>
    </row>
    <row r="190" spans="1:3">
      <c r="A190" t="s">
        <v>1200</v>
      </c>
      <c r="B190" t="s">
        <v>1201</v>
      </c>
      <c r="C190" t="str">
        <f t="shared" si="3"/>
        <v>../icons/hangeul/hangeul_154.png</v>
      </c>
    </row>
    <row r="191" spans="1:3">
      <c r="A191" t="s">
        <v>1202</v>
      </c>
      <c r="B191" t="s">
        <v>1203</v>
      </c>
      <c r="C191" t="str">
        <f t="shared" si="3"/>
        <v>../icons/hangeul/hangeul_155.png</v>
      </c>
    </row>
    <row r="192" spans="1:3">
      <c r="A192" t="s">
        <v>1204</v>
      </c>
      <c r="B192" t="s">
        <v>1205</v>
      </c>
      <c r="C192" t="str">
        <f t="shared" ref="C192:C255" si="4">"../icons/"&amp;B192</f>
        <v>../icons/hoseong.png</v>
      </c>
    </row>
    <row r="193" spans="1:3">
      <c r="A193" t="s">
        <v>1206</v>
      </c>
      <c r="B193" t="s">
        <v>1207</v>
      </c>
      <c r="C193" t="str">
        <f t="shared" si="4"/>
        <v>../icons/hwarangdo.png</v>
      </c>
    </row>
    <row r="194" spans="1:3">
      <c r="A194" t="s">
        <v>1208</v>
      </c>
      <c r="B194" t="s">
        <v>1209</v>
      </c>
      <c r="C194" t="str">
        <f t="shared" si="4"/>
        <v>../icons/ImGyeong-eop.png</v>
      </c>
    </row>
    <row r="195" spans="1:3">
      <c r="A195" t="s">
        <v>1210</v>
      </c>
      <c r="B195" t="s">
        <v>1211</v>
      </c>
      <c r="C195" t="str">
        <f t="shared" si="4"/>
        <v>../icons/independence_fighter.png</v>
      </c>
    </row>
    <row r="196" spans="1:3">
      <c r="A196" t="s">
        <v>1212</v>
      </c>
      <c r="B196" t="s">
        <v>1213</v>
      </c>
      <c r="C196" t="str">
        <f t="shared" si="4"/>
        <v>../icons/india_monk.png</v>
      </c>
    </row>
    <row r="197" spans="1:3">
      <c r="A197" t="s">
        <v>1214</v>
      </c>
      <c r="B197" t="s">
        <v>1215</v>
      </c>
      <c r="C197" t="str">
        <f t="shared" si="4"/>
        <v>../icons/industrial_complex.png</v>
      </c>
    </row>
    <row r="198" spans="1:3">
      <c r="A198" t="s">
        <v>1216</v>
      </c>
      <c r="B198" t="s">
        <v>1217</v>
      </c>
      <c r="C198" t="str">
        <f t="shared" si="4"/>
        <v>../icons/jeokgae.png</v>
      </c>
    </row>
    <row r="199" spans="1:3">
      <c r="A199" t="s">
        <v>1218</v>
      </c>
      <c r="B199" t="s">
        <v>1219</v>
      </c>
      <c r="C199" t="str">
        <f t="shared" si="4"/>
        <v>../icons/jeongja.png</v>
      </c>
    </row>
    <row r="200" spans="1:3">
      <c r="A200" t="s">
        <v>1220</v>
      </c>
      <c r="B200" t="s">
        <v>1221</v>
      </c>
      <c r="C200" t="str">
        <f t="shared" si="4"/>
        <v>../icons/jeongsa.png</v>
      </c>
    </row>
    <row r="201" spans="1:3">
      <c r="A201" t="s">
        <v>1222</v>
      </c>
      <c r="B201" t="s">
        <v>1223</v>
      </c>
      <c r="C201" t="str">
        <f t="shared" si="4"/>
        <v>../icons/jinmu.png</v>
      </c>
    </row>
    <row r="202" spans="1:3">
      <c r="A202" t="s">
        <v>1224</v>
      </c>
      <c r="B202" t="s">
        <v>1225</v>
      </c>
      <c r="C202" t="str">
        <f t="shared" si="4"/>
        <v>../icons/joseon_female_jungin_mid.png</v>
      </c>
    </row>
    <row r="203" spans="1:3">
      <c r="A203" t="s">
        <v>1226</v>
      </c>
      <c r="B203" t="s">
        <v>1227</v>
      </c>
      <c r="C203" t="str">
        <f t="shared" si="4"/>
        <v>../icons/joseon_female_jungin_old.png</v>
      </c>
    </row>
    <row r="204" spans="1:3">
      <c r="A204" t="s">
        <v>1228</v>
      </c>
      <c r="B204" t="s">
        <v>1229</v>
      </c>
      <c r="C204" t="str">
        <f t="shared" si="4"/>
        <v>../icons/joseon_female_jungin_young.png</v>
      </c>
    </row>
    <row r="205" spans="1:3">
      <c r="A205" t="s">
        <v>1230</v>
      </c>
      <c r="B205" t="s">
        <v>1231</v>
      </c>
      <c r="C205" t="str">
        <f t="shared" si="4"/>
        <v>../icons/joseon_female_mid_etc.png</v>
      </c>
    </row>
    <row r="206" spans="1:3">
      <c r="A206" t="s">
        <v>1232</v>
      </c>
      <c r="B206" t="s">
        <v>1233</v>
      </c>
      <c r="C206" t="str">
        <f t="shared" si="4"/>
        <v>../icons/joseon_female_slave_mid.png</v>
      </c>
    </row>
    <row r="207" spans="1:3">
      <c r="A207" t="s">
        <v>1234</v>
      </c>
      <c r="B207" t="s">
        <v>1235</v>
      </c>
      <c r="C207" t="str">
        <f t="shared" si="4"/>
        <v>../icons/joseon_female_slave_old.png</v>
      </c>
    </row>
    <row r="208" spans="1:3">
      <c r="A208" t="s">
        <v>1236</v>
      </c>
      <c r="B208" t="s">
        <v>1237</v>
      </c>
      <c r="C208" t="str">
        <f t="shared" si="4"/>
        <v>../icons/joseon_female_slave_young.png</v>
      </c>
    </row>
    <row r="209" spans="1:3">
      <c r="A209" t="s">
        <v>1238</v>
      </c>
      <c r="B209" t="s">
        <v>1239</v>
      </c>
      <c r="C209" t="str">
        <f t="shared" si="4"/>
        <v>../icons/joseon_female_yangban_mid.png</v>
      </c>
    </row>
    <row r="210" spans="1:3">
      <c r="A210" t="s">
        <v>1240</v>
      </c>
      <c r="B210" t="s">
        <v>1241</v>
      </c>
      <c r="C210" t="str">
        <f t="shared" si="4"/>
        <v>../icons/joseon_female_yangban_old.png</v>
      </c>
    </row>
    <row r="211" spans="1:3">
      <c r="A211" t="s">
        <v>1242</v>
      </c>
      <c r="B211" t="s">
        <v>1243</v>
      </c>
      <c r="C211" t="str">
        <f t="shared" si="4"/>
        <v>../icons/joseon_female_yangban_young.png</v>
      </c>
    </row>
    <row r="212" spans="1:3">
      <c r="A212" t="s">
        <v>1244</v>
      </c>
      <c r="B212" t="s">
        <v>1245</v>
      </c>
      <c r="C212" t="str">
        <f t="shared" si="4"/>
        <v>../icons/joseon_general.png</v>
      </c>
    </row>
    <row r="213" spans="1:3">
      <c r="A213" t="s">
        <v>1246</v>
      </c>
      <c r="B213" t="s">
        <v>1247</v>
      </c>
      <c r="C213" t="str">
        <f t="shared" si="4"/>
        <v>../icons/joseon_general_mid.png</v>
      </c>
    </row>
    <row r="214" spans="1:3">
      <c r="A214" t="s">
        <v>1248</v>
      </c>
      <c r="B214" t="s">
        <v>1249</v>
      </c>
      <c r="C214" t="str">
        <f t="shared" si="4"/>
        <v>../icons/joseon_general_old.png</v>
      </c>
    </row>
    <row r="215" spans="1:3">
      <c r="A215" t="s">
        <v>1250</v>
      </c>
      <c r="B215" t="s">
        <v>1251</v>
      </c>
      <c r="C215" t="str">
        <f t="shared" si="4"/>
        <v>../icons/joseon_jungin_mid1.png</v>
      </c>
    </row>
    <row r="216" spans="1:3">
      <c r="A216" t="s">
        <v>1252</v>
      </c>
      <c r="B216" t="s">
        <v>1253</v>
      </c>
      <c r="C216" t="str">
        <f t="shared" si="4"/>
        <v>../icons/joseon_jungin_mid2.png</v>
      </c>
    </row>
    <row r="217" spans="1:3">
      <c r="A217" t="s">
        <v>1254</v>
      </c>
      <c r="B217" t="s">
        <v>1255</v>
      </c>
      <c r="C217" t="str">
        <f t="shared" si="4"/>
        <v>../icons/joseon_jungin_old.png</v>
      </c>
    </row>
    <row r="218" spans="1:3">
      <c r="A218" t="s">
        <v>1256</v>
      </c>
      <c r="B218" t="s">
        <v>1257</v>
      </c>
      <c r="C218" t="str">
        <f t="shared" si="4"/>
        <v>../icons/joseon_jungin_young.png</v>
      </c>
    </row>
    <row r="219" spans="1:3">
      <c r="A219" t="s">
        <v>1258</v>
      </c>
      <c r="B219" t="s">
        <v>1259</v>
      </c>
      <c r="C219" t="str">
        <f t="shared" si="4"/>
        <v>../icons/joseon_king_ceremony_mid.png</v>
      </c>
    </row>
    <row r="220" spans="1:3">
      <c r="A220" t="s">
        <v>1260</v>
      </c>
      <c r="B220" t="s">
        <v>1261</v>
      </c>
      <c r="C220" t="str">
        <f t="shared" si="4"/>
        <v>../icons/joseon_king_ceremony_young.png</v>
      </c>
    </row>
    <row r="221" spans="1:3">
      <c r="A221" t="s">
        <v>1262</v>
      </c>
      <c r="B221" t="s">
        <v>1263</v>
      </c>
      <c r="C221" t="str">
        <f t="shared" si="4"/>
        <v>../icons/joseon_king_mid.png</v>
      </c>
    </row>
    <row r="222" spans="1:3">
      <c r="A222" t="s">
        <v>1264</v>
      </c>
      <c r="B222" t="s">
        <v>1265</v>
      </c>
      <c r="C222" t="str">
        <f t="shared" si="4"/>
        <v>../icons/joseon_king_old.png</v>
      </c>
    </row>
    <row r="223" spans="1:3">
      <c r="A223" t="s">
        <v>1266</v>
      </c>
      <c r="B223" t="s">
        <v>1267</v>
      </c>
      <c r="C223" t="str">
        <f t="shared" si="4"/>
        <v>../icons/joseon_king_young.png</v>
      </c>
    </row>
    <row r="224" spans="1:3">
      <c r="A224" t="s">
        <v>1268</v>
      </c>
      <c r="B224" t="s">
        <v>1269</v>
      </c>
      <c r="C224" t="str">
        <f t="shared" si="4"/>
        <v>../icons/joseon_mid_etc1.png</v>
      </c>
    </row>
    <row r="225" spans="1:3">
      <c r="A225" t="s">
        <v>1270</v>
      </c>
      <c r="B225" t="s">
        <v>1271</v>
      </c>
      <c r="C225" t="str">
        <f t="shared" si="4"/>
        <v>../icons/joseon_mugwan_mid.png</v>
      </c>
    </row>
    <row r="226" spans="1:3">
      <c r="A226" t="s">
        <v>1272</v>
      </c>
      <c r="B226" t="s">
        <v>1273</v>
      </c>
      <c r="C226" t="str">
        <f t="shared" si="4"/>
        <v>../icons/joseon_mugwan_old.png</v>
      </c>
    </row>
    <row r="227" spans="1:3">
      <c r="A227" t="s">
        <v>1274</v>
      </c>
      <c r="B227" t="s">
        <v>1275</v>
      </c>
      <c r="C227" t="str">
        <f t="shared" si="4"/>
        <v>../icons/joseon_mugwan_young.png</v>
      </c>
    </row>
    <row r="228" spans="1:3">
      <c r="A228" t="s">
        <v>1276</v>
      </c>
      <c r="B228" t="s">
        <v>1277</v>
      </c>
      <c r="C228" t="str">
        <f t="shared" si="4"/>
        <v>../icons/joseon_mungwan_mid.png</v>
      </c>
    </row>
    <row r="229" spans="1:3">
      <c r="A229" t="s">
        <v>1278</v>
      </c>
      <c r="B229" t="s">
        <v>1279</v>
      </c>
      <c r="C229" t="str">
        <f t="shared" si="4"/>
        <v>../icons/joseon_mungwan_old.png</v>
      </c>
    </row>
    <row r="230" spans="1:3">
      <c r="A230" t="s">
        <v>1280</v>
      </c>
      <c r="B230" t="s">
        <v>1281</v>
      </c>
      <c r="C230" t="str">
        <f t="shared" si="4"/>
        <v>../icons/joseon_mungwan_young.png</v>
      </c>
    </row>
    <row r="231" spans="1:3">
      <c r="A231" t="s">
        <v>1282</v>
      </c>
      <c r="B231" t="s">
        <v>1283</v>
      </c>
      <c r="C231" t="str">
        <f t="shared" si="4"/>
        <v>../icons/joseon_prince_mid.png</v>
      </c>
    </row>
    <row r="232" spans="1:3">
      <c r="A232" t="s">
        <v>1284</v>
      </c>
      <c r="B232" t="s">
        <v>1285</v>
      </c>
      <c r="C232" t="str">
        <f t="shared" si="4"/>
        <v>../icons/joseon_prince_old.png</v>
      </c>
    </row>
    <row r="233" spans="1:3">
      <c r="A233" t="s">
        <v>1286</v>
      </c>
      <c r="B233" t="s">
        <v>1287</v>
      </c>
      <c r="C233" t="str">
        <f t="shared" si="4"/>
        <v>../icons/joseon_prince_young.png</v>
      </c>
    </row>
    <row r="234" spans="1:3">
      <c r="A234" t="s">
        <v>1288</v>
      </c>
      <c r="B234" t="s">
        <v>1289</v>
      </c>
      <c r="C234" t="str">
        <f t="shared" si="4"/>
        <v>../icons/joseon_princess_young.png</v>
      </c>
    </row>
    <row r="235" spans="1:3">
      <c r="A235" t="s">
        <v>1290</v>
      </c>
      <c r="B235" t="s">
        <v>1291</v>
      </c>
      <c r="C235" t="str">
        <f t="shared" si="4"/>
        <v>../icons/joseon_queen_ceremony_mid.png</v>
      </c>
    </row>
    <row r="236" spans="1:3">
      <c r="A236" t="s">
        <v>1292</v>
      </c>
      <c r="B236" t="s">
        <v>1293</v>
      </c>
      <c r="C236" t="str">
        <f t="shared" si="4"/>
        <v>../icons/joseon_queen_mid1.png</v>
      </c>
    </row>
    <row r="237" spans="1:3">
      <c r="A237" t="s">
        <v>1294</v>
      </c>
      <c r="B237" t="s">
        <v>1295</v>
      </c>
      <c r="C237" t="str">
        <f t="shared" si="4"/>
        <v>../icons/joseon_queen_mid2.png</v>
      </c>
    </row>
    <row r="238" spans="1:3">
      <c r="A238" t="s">
        <v>1296</v>
      </c>
      <c r="B238" t="s">
        <v>1297</v>
      </c>
      <c r="C238" t="str">
        <f t="shared" si="4"/>
        <v>../icons/joseon_queen_old.png</v>
      </c>
    </row>
    <row r="239" spans="1:3">
      <c r="A239" t="s">
        <v>1298</v>
      </c>
      <c r="B239" t="s">
        <v>1299</v>
      </c>
      <c r="C239" t="str">
        <f t="shared" si="4"/>
        <v>../icons/joseon_slave_mid.png</v>
      </c>
    </row>
    <row r="240" spans="1:3">
      <c r="A240" t="s">
        <v>1300</v>
      </c>
      <c r="B240" t="s">
        <v>1301</v>
      </c>
      <c r="C240" t="str">
        <f t="shared" si="4"/>
        <v>../icons/joseon_slave_old.png</v>
      </c>
    </row>
    <row r="241" spans="1:3">
      <c r="A241" t="s">
        <v>1302</v>
      </c>
      <c r="B241" t="s">
        <v>1303</v>
      </c>
      <c r="C241" t="str">
        <f t="shared" si="4"/>
        <v>../icons/joseon_slave_young.png</v>
      </c>
    </row>
    <row r="242" spans="1:3">
      <c r="A242" t="s">
        <v>1304</v>
      </c>
      <c r="B242" t="s">
        <v>1305</v>
      </c>
      <c r="C242" t="str">
        <f t="shared" si="4"/>
        <v>../icons/joseon_uibyeong.png</v>
      </c>
    </row>
    <row r="243" spans="1:3">
      <c r="A243" t="s">
        <v>1306</v>
      </c>
      <c r="B243" t="s">
        <v>1307</v>
      </c>
      <c r="C243" t="str">
        <f t="shared" si="4"/>
        <v>../icons/joseon_weapon.png</v>
      </c>
    </row>
    <row r="244" spans="1:3">
      <c r="A244" t="s">
        <v>1308</v>
      </c>
      <c r="B244" t="s">
        <v>1309</v>
      </c>
      <c r="C244" t="str">
        <f t="shared" si="4"/>
        <v>../icons/joseon_yangban_mid.png</v>
      </c>
    </row>
    <row r="245" spans="1:3">
      <c r="A245" t="s">
        <v>1310</v>
      </c>
      <c r="B245" t="s">
        <v>1311</v>
      </c>
      <c r="C245" t="str">
        <f t="shared" si="4"/>
        <v>../icons/joseon_yangban_old.png</v>
      </c>
    </row>
    <row r="246" spans="1:3">
      <c r="A246" t="s">
        <v>1312</v>
      </c>
      <c r="B246" t="s">
        <v>1313</v>
      </c>
      <c r="C246" t="str">
        <f t="shared" si="4"/>
        <v>../icons/joseon_yangban_young.png</v>
      </c>
    </row>
    <row r="247" spans="1:3">
      <c r="A247" t="s">
        <v>1314</v>
      </c>
      <c r="B247" t="s">
        <v>1315</v>
      </c>
      <c r="C247" t="str">
        <f t="shared" si="4"/>
        <v>../icons/kangdong6.png</v>
      </c>
    </row>
    <row r="248" spans="1:3">
      <c r="A248" t="s">
        <v>1316</v>
      </c>
      <c r="B248" t="s">
        <v>1317</v>
      </c>
      <c r="C248" t="str">
        <f t="shared" si="4"/>
        <v>../icons/king_portrait.png</v>
      </c>
    </row>
    <row r="249" spans="1:3">
      <c r="A249" t="s">
        <v>1318</v>
      </c>
      <c r="B249" t="s">
        <v>1319</v>
      </c>
      <c r="C249" t="str">
        <f t="shared" si="4"/>
        <v>../icons/land_battle.png</v>
      </c>
    </row>
    <row r="250" spans="1:3">
      <c r="A250" t="s">
        <v>1320</v>
      </c>
      <c r="B250" t="s">
        <v>1321</v>
      </c>
      <c r="C250" t="str">
        <f t="shared" si="4"/>
        <v>../icons/LeeSeunghun.png</v>
      </c>
    </row>
    <row r="251" spans="1:3">
      <c r="A251" t="s">
        <v>1322</v>
      </c>
      <c r="B251" t="s">
        <v>1323</v>
      </c>
      <c r="C251" t="str">
        <f t="shared" si="4"/>
        <v>../icons/library1.png</v>
      </c>
    </row>
    <row r="252" spans="1:3">
      <c r="A252" t="s">
        <v>1324</v>
      </c>
      <c r="B252" t="s">
        <v>1325</v>
      </c>
      <c r="C252" t="str">
        <f t="shared" si="4"/>
        <v>../icons/mahabori.png</v>
      </c>
    </row>
    <row r="253" spans="1:3">
      <c r="A253" t="s">
        <v>1326</v>
      </c>
      <c r="B253" t="s">
        <v>1327</v>
      </c>
      <c r="C253" t="str">
        <f t="shared" si="4"/>
        <v>../icons/metal_type.png</v>
      </c>
    </row>
    <row r="254" spans="1:3">
      <c r="A254" t="s">
        <v>1328</v>
      </c>
      <c r="B254" t="s">
        <v>1329</v>
      </c>
      <c r="C254" t="str">
        <f t="shared" si="4"/>
        <v>../icons/minjok_article.png</v>
      </c>
    </row>
    <row r="255" spans="1:3">
      <c r="A255" t="s">
        <v>1330</v>
      </c>
      <c r="B255" t="s">
        <v>1331</v>
      </c>
      <c r="C255" t="str">
        <f t="shared" si="4"/>
        <v>../icons/minjok_exhibition.png</v>
      </c>
    </row>
    <row r="256" spans="1:3">
      <c r="A256" t="s">
        <v>1332</v>
      </c>
      <c r="B256" t="s">
        <v>1333</v>
      </c>
      <c r="C256" t="str">
        <f t="shared" ref="C256:C313" si="5">"../icons/"&amp;B256</f>
        <v>../icons/minjok_institution.png</v>
      </c>
    </row>
    <row r="257" spans="1:3">
      <c r="A257" t="s">
        <v>1334</v>
      </c>
      <c r="B257" t="s">
        <v>1335</v>
      </c>
      <c r="C257" t="str">
        <f t="shared" si="5"/>
        <v>../icons/monk.png</v>
      </c>
    </row>
    <row r="258" spans="1:3">
      <c r="A258" t="s">
        <v>1336</v>
      </c>
      <c r="B258" t="s">
        <v>1337</v>
      </c>
      <c r="C258" t="str">
        <f t="shared" si="5"/>
        <v>../icons/monk_portrait.png</v>
      </c>
    </row>
    <row r="259" spans="1:3">
      <c r="A259" t="s">
        <v>1338</v>
      </c>
      <c r="B259" t="s">
        <v>1339</v>
      </c>
      <c r="C259" t="str">
        <f t="shared" si="5"/>
        <v>../icons/monk1.png</v>
      </c>
    </row>
    <row r="260" spans="1:3">
      <c r="A260" t="s">
        <v>1340</v>
      </c>
      <c r="B260" t="s">
        <v>1341</v>
      </c>
      <c r="C260" t="str">
        <f t="shared" si="5"/>
        <v>../icons/monk2.png</v>
      </c>
    </row>
    <row r="261" spans="1:3">
      <c r="A261" t="s">
        <v>1342</v>
      </c>
      <c r="B261" t="s">
        <v>1343</v>
      </c>
      <c r="C261" t="str">
        <f t="shared" si="5"/>
        <v>../icons/monk3.png</v>
      </c>
    </row>
    <row r="262" spans="1:3">
      <c r="A262" t="s">
        <v>1344</v>
      </c>
      <c r="B262" t="s">
        <v>1345</v>
      </c>
      <c r="C262" t="str">
        <f t="shared" si="5"/>
        <v>../icons/mountain.png</v>
      </c>
    </row>
    <row r="263" spans="1:3">
      <c r="A263" t="s">
        <v>1346</v>
      </c>
      <c r="B263" t="s">
        <v>1347</v>
      </c>
      <c r="C263" t="str">
        <f t="shared" si="5"/>
        <v>../icons/mountain_fortress.png</v>
      </c>
    </row>
    <row r="264" spans="1:3">
      <c r="A264" t="s">
        <v>1348</v>
      </c>
      <c r="B264" t="s">
        <v>1349</v>
      </c>
      <c r="C264" t="str">
        <f t="shared" si="5"/>
        <v>../icons/mountain_fortress_battle.png</v>
      </c>
    </row>
    <row r="265" spans="1:3">
      <c r="A265" t="s">
        <v>1350</v>
      </c>
      <c r="B265" t="s">
        <v>1351</v>
      </c>
      <c r="C265" t="str">
        <f t="shared" si="5"/>
        <v>../icons/museum1.png</v>
      </c>
    </row>
    <row r="266" spans="1:3">
      <c r="A266" t="s">
        <v>1352</v>
      </c>
      <c r="B266" t="s">
        <v>1353</v>
      </c>
      <c r="C266" t="str">
        <f t="shared" si="5"/>
        <v>../icons/naruteo.png</v>
      </c>
    </row>
    <row r="267" spans="1:3">
      <c r="A267" t="s">
        <v>1354</v>
      </c>
      <c r="B267" t="s">
        <v>1355</v>
      </c>
      <c r="C267" t="str">
        <f t="shared" si="5"/>
        <v>../icons/naval_forces.png</v>
      </c>
    </row>
    <row r="268" spans="1:3">
      <c r="A268" t="s">
        <v>1356</v>
      </c>
      <c r="B268" t="s">
        <v>1357</v>
      </c>
      <c r="C268" t="str">
        <f t="shared" si="5"/>
        <v>../icons/nuclear_power_plant.png</v>
      </c>
    </row>
    <row r="269" spans="1:3">
      <c r="A269" t="s">
        <v>1358</v>
      </c>
      <c r="B269" t="s">
        <v>1359</v>
      </c>
      <c r="C269" t="str">
        <f t="shared" si="5"/>
        <v>../icons/nugak.png</v>
      </c>
    </row>
    <row r="270" spans="1:3">
      <c r="A270" t="s">
        <v>1360</v>
      </c>
      <c r="B270" t="s">
        <v>1361</v>
      </c>
      <c r="C270" t="str">
        <f t="shared" si="5"/>
        <v>../icons/official_group.png</v>
      </c>
    </row>
    <row r="271" spans="1:3">
      <c r="A271" t="s">
        <v>1362</v>
      </c>
      <c r="B271" t="s">
        <v>1363</v>
      </c>
      <c r="C271" t="str">
        <f t="shared" si="5"/>
        <v>../icons/old_book.png</v>
      </c>
    </row>
    <row r="272" spans="1:3">
      <c r="A272" t="s">
        <v>1364</v>
      </c>
      <c r="B272" t="s">
        <v>1365</v>
      </c>
      <c r="C272" t="str">
        <f t="shared" si="5"/>
        <v>../icons/old_paper.png</v>
      </c>
    </row>
    <row r="273" spans="1:3">
      <c r="A273" t="s">
        <v>1366</v>
      </c>
      <c r="B273" t="s">
        <v>1367</v>
      </c>
      <c r="C273" t="str">
        <f t="shared" si="5"/>
        <v>../icons/palace1.png</v>
      </c>
    </row>
    <row r="274" spans="1:3">
      <c r="A274" t="s">
        <v>1368</v>
      </c>
      <c r="B274" t="s">
        <v>1369</v>
      </c>
      <c r="C274" t="str">
        <f t="shared" si="5"/>
        <v>../icons/palace2.png</v>
      </c>
    </row>
    <row r="275" spans="1:3">
      <c r="A275" t="s">
        <v>1370</v>
      </c>
      <c r="B275" t="s">
        <v>1371</v>
      </c>
      <c r="C275" t="str">
        <f t="shared" si="5"/>
        <v>../icons/peoples_assembly.png</v>
      </c>
    </row>
    <row r="276" spans="1:3">
      <c r="A276" t="s">
        <v>1372</v>
      </c>
      <c r="B276" t="s">
        <v>1373</v>
      </c>
      <c r="C276" t="str">
        <f t="shared" si="5"/>
        <v>../icons/plain.png</v>
      </c>
    </row>
    <row r="277" spans="1:3">
      <c r="A277" t="s">
        <v>1374</v>
      </c>
      <c r="B277" t="s">
        <v>1375</v>
      </c>
      <c r="C277" t="str">
        <f t="shared" si="5"/>
        <v>../icons/political_battle.png</v>
      </c>
    </row>
    <row r="278" spans="1:3">
      <c r="A278" t="s">
        <v>1376</v>
      </c>
      <c r="B278" t="s">
        <v>1377</v>
      </c>
      <c r="C278" t="str">
        <f t="shared" si="5"/>
        <v>../icons/port.png</v>
      </c>
    </row>
    <row r="279" spans="1:3">
      <c r="A279" t="s">
        <v>1378</v>
      </c>
      <c r="B279" t="s">
        <v>1379</v>
      </c>
      <c r="C279" t="str">
        <f t="shared" si="5"/>
        <v>../icons/qing_mugwan_mid.png</v>
      </c>
    </row>
    <row r="280" spans="1:3">
      <c r="A280" t="s">
        <v>1380</v>
      </c>
      <c r="B280" t="s">
        <v>1381</v>
      </c>
      <c r="C280" t="str">
        <f t="shared" si="5"/>
        <v>../icons/qing_mungwan_mid.png</v>
      </c>
    </row>
    <row r="281" spans="1:3">
      <c r="A281" t="s">
        <v>1382</v>
      </c>
      <c r="B281" t="s">
        <v>1383</v>
      </c>
      <c r="C281" t="str">
        <f t="shared" si="5"/>
        <v>../icons/river_battle.png</v>
      </c>
    </row>
    <row r="282" spans="1:3">
      <c r="A282" t="s">
        <v>1384</v>
      </c>
      <c r="B282" t="s">
        <v>1385</v>
      </c>
      <c r="C282" t="str">
        <f t="shared" si="5"/>
        <v>../icons/royal_tomb.png</v>
      </c>
    </row>
    <row r="283" spans="1:3">
      <c r="A283" t="s">
        <v>1386</v>
      </c>
      <c r="B283" t="s">
        <v>1387</v>
      </c>
      <c r="C283" t="str">
        <f t="shared" si="5"/>
        <v>../icons/Saemaeul.png</v>
      </c>
    </row>
    <row r="284" spans="1:3">
      <c r="A284" t="s">
        <v>1388</v>
      </c>
      <c r="B284" t="s">
        <v>1389</v>
      </c>
      <c r="C284" t="str">
        <f t="shared" si="5"/>
        <v>../icons/school.png</v>
      </c>
    </row>
    <row r="285" spans="1:3">
      <c r="A285" t="s">
        <v>1390</v>
      </c>
      <c r="B285" t="s">
        <v>1391</v>
      </c>
      <c r="C285" t="str">
        <f t="shared" si="5"/>
        <v>../icons/scientific_institution.png</v>
      </c>
    </row>
    <row r="286" spans="1:3">
      <c r="A286" t="s">
        <v>1392</v>
      </c>
      <c r="B286" t="s">
        <v>1393</v>
      </c>
      <c r="C286" t="str">
        <f t="shared" si="5"/>
        <v>../icons/sea_battle.png</v>
      </c>
    </row>
    <row r="287" spans="1:3">
      <c r="A287" t="s">
        <v>1394</v>
      </c>
      <c r="B287" t="s">
        <v>1395</v>
      </c>
      <c r="C287" t="str">
        <f t="shared" si="5"/>
        <v>../icons/shrine1.png</v>
      </c>
    </row>
    <row r="288" spans="1:3">
      <c r="A288" t="s">
        <v>1396</v>
      </c>
      <c r="B288" t="s">
        <v>1397</v>
      </c>
      <c r="C288" t="str">
        <f t="shared" si="5"/>
        <v>../icons/shrine2.png</v>
      </c>
    </row>
    <row r="289" spans="1:3">
      <c r="A289" t="s">
        <v>1398</v>
      </c>
      <c r="B289" t="s">
        <v>1399</v>
      </c>
      <c r="C289" t="str">
        <f t="shared" si="5"/>
        <v>../icons/signboard.png</v>
      </c>
    </row>
    <row r="290" spans="1:3">
      <c r="A290" t="s">
        <v>1400</v>
      </c>
      <c r="B290" t="s">
        <v>1401</v>
      </c>
      <c r="C290" t="str">
        <f t="shared" si="5"/>
        <v>../icons/silla_king.png</v>
      </c>
    </row>
    <row r="291" spans="1:3">
      <c r="A291" t="s">
        <v>1402</v>
      </c>
      <c r="B291" t="s">
        <v>1403</v>
      </c>
      <c r="C291" t="str">
        <f t="shared" si="5"/>
        <v>../icons/silla_official.png</v>
      </c>
    </row>
    <row r="292" spans="1:3">
      <c r="A292" t="s">
        <v>1404</v>
      </c>
      <c r="B292" t="s">
        <v>1405</v>
      </c>
      <c r="C292" t="str">
        <f t="shared" si="5"/>
        <v>../icons/silla_queen.png</v>
      </c>
    </row>
    <row r="293" spans="1:3">
      <c r="A293" t="s">
        <v>1406</v>
      </c>
      <c r="B293" t="s">
        <v>1407</v>
      </c>
      <c r="C293" t="str">
        <f t="shared" si="5"/>
        <v>../icons/silla_trade_ship.png</v>
      </c>
    </row>
    <row r="294" spans="1:3">
      <c r="A294" t="s">
        <v>1408</v>
      </c>
      <c r="B294" t="s">
        <v>1409</v>
      </c>
      <c r="C294" t="str">
        <f t="shared" si="5"/>
        <v>../icons/site.png</v>
      </c>
    </row>
    <row r="295" spans="1:3">
      <c r="A295" t="s">
        <v>1410</v>
      </c>
      <c r="B295" t="s">
        <v>1411</v>
      </c>
      <c r="C295" t="str">
        <f t="shared" si="5"/>
        <v>../icons/six_death.png</v>
      </c>
    </row>
    <row r="296" spans="1:3">
      <c r="A296" t="s">
        <v>1412</v>
      </c>
      <c r="B296" t="s">
        <v>1413</v>
      </c>
      <c r="C296" t="str">
        <f t="shared" si="5"/>
        <v>../icons/six_life.png</v>
      </c>
    </row>
    <row r="297" spans="1:3">
      <c r="A297" t="s">
        <v>1414</v>
      </c>
      <c r="B297" t="s">
        <v>1415</v>
      </c>
      <c r="C297" t="str">
        <f t="shared" si="5"/>
        <v>../icons/ssangyoungchong.png</v>
      </c>
    </row>
    <row r="298" spans="1:3">
      <c r="A298" t="s">
        <v>1416</v>
      </c>
      <c r="B298" t="s">
        <v>1417</v>
      </c>
      <c r="C298" t="str">
        <f t="shared" si="5"/>
        <v>../icons/standard_portrait.png</v>
      </c>
    </row>
    <row r="299" spans="1:3">
      <c r="A299" t="s">
        <v>1418</v>
      </c>
      <c r="B299" t="s">
        <v>1419</v>
      </c>
      <c r="C299" t="str">
        <f t="shared" si="5"/>
        <v>../icons/statue_of_the_Buddha.png</v>
      </c>
    </row>
    <row r="300" spans="1:3">
      <c r="A300" t="s">
        <v>1420</v>
      </c>
      <c r="B300" t="s">
        <v>1421</v>
      </c>
      <c r="C300" t="str">
        <f t="shared" si="5"/>
        <v>../icons/stele.png</v>
      </c>
    </row>
    <row r="301" spans="1:3">
      <c r="A301" t="s">
        <v>1422</v>
      </c>
      <c r="B301" t="s">
        <v>1423</v>
      </c>
      <c r="C301" t="str">
        <f t="shared" si="5"/>
        <v>../icons/stupa1.png</v>
      </c>
    </row>
    <row r="302" spans="1:3">
      <c r="A302" t="s">
        <v>1424</v>
      </c>
      <c r="B302" t="s">
        <v>1425</v>
      </c>
      <c r="C302" t="str">
        <f t="shared" si="5"/>
        <v>../icons/stupa2.jpg</v>
      </c>
    </row>
    <row r="303" spans="1:3">
      <c r="A303" t="s">
        <v>1426</v>
      </c>
      <c r="B303" t="s">
        <v>1427</v>
      </c>
      <c r="C303" t="str">
        <f t="shared" si="5"/>
        <v>../icons/style.png</v>
      </c>
    </row>
    <row r="304" spans="1:3">
      <c r="A304" t="s">
        <v>1428</v>
      </c>
      <c r="B304" t="s">
        <v>1429</v>
      </c>
      <c r="C304" t="str">
        <f t="shared" si="5"/>
        <v>../icons/subway.png</v>
      </c>
    </row>
    <row r="305" spans="1:3">
      <c r="A305" t="s">
        <v>1430</v>
      </c>
      <c r="B305" t="s">
        <v>1431</v>
      </c>
      <c r="C305" t="str">
        <f t="shared" si="5"/>
        <v>../icons/temple1.png</v>
      </c>
    </row>
    <row r="306" spans="1:3">
      <c r="A306" t="s">
        <v>1432</v>
      </c>
      <c r="B306" t="s">
        <v>1433</v>
      </c>
      <c r="C306" t="str">
        <f t="shared" si="5"/>
        <v>../icons/temple2.png</v>
      </c>
    </row>
    <row r="307" spans="1:3">
      <c r="A307" t="s">
        <v>1434</v>
      </c>
      <c r="B307" t="s">
        <v>1435</v>
      </c>
      <c r="C307" t="str">
        <f t="shared" si="5"/>
        <v>../icons/temple3.png</v>
      </c>
    </row>
    <row r="308" spans="1:3">
      <c r="A308" t="s">
        <v>1436</v>
      </c>
      <c r="B308" t="s">
        <v>1437</v>
      </c>
      <c r="C308" t="str">
        <f t="shared" si="5"/>
        <v>../icons/the5yearplan.png</v>
      </c>
    </row>
    <row r="309" spans="1:3">
      <c r="A309" t="s">
        <v>1438</v>
      </c>
      <c r="B309" t="s">
        <v>1439</v>
      </c>
      <c r="C309" t="str">
        <f t="shared" si="5"/>
        <v>../icons/timber_industry.png</v>
      </c>
    </row>
    <row r="310" spans="1:3">
      <c r="A310" t="s">
        <v>1440</v>
      </c>
      <c r="B310" t="s">
        <v>1441</v>
      </c>
      <c r="C310" t="str">
        <f t="shared" si="5"/>
        <v>../icons/tripitaka.png</v>
      </c>
    </row>
    <row r="311" spans="1:3">
      <c r="A311" t="s">
        <v>1442</v>
      </c>
      <c r="B311" t="s">
        <v>1443</v>
      </c>
      <c r="C311" t="str">
        <f t="shared" si="5"/>
        <v>../icons/turtle_ship.png</v>
      </c>
    </row>
    <row r="312" spans="1:3">
      <c r="A312" t="s">
        <v>1444</v>
      </c>
      <c r="B312" t="s">
        <v>1445</v>
      </c>
      <c r="C312" t="str">
        <f t="shared" si="5"/>
        <v>../icons/urea_fertilizer.png</v>
      </c>
    </row>
    <row r="313" spans="1:3">
      <c r="A313" t="s">
        <v>1446</v>
      </c>
      <c r="B313" t="s">
        <v>1447</v>
      </c>
      <c r="C313" t="str">
        <f t="shared" si="5"/>
        <v>../icons/yuan_general.png</v>
      </c>
    </row>
    <row r="314" spans="1:3">
      <c r="A314" t="s">
        <v>1448</v>
      </c>
      <c r="B314" t="s">
        <v>1449</v>
      </c>
      <c r="C314" t="str">
        <f>"/VR/style/"&amp;B314</f>
        <v>/VR/style/outlink.png</v>
      </c>
    </row>
    <row r="315" spans="1:3">
      <c r="A315" t="s">
        <v>1450</v>
      </c>
      <c r="B315" t="s">
        <v>1451</v>
      </c>
      <c r="C315" t="str">
        <f>"/VR/style/"&amp;B315</f>
        <v>/VR/style/writing.png</v>
      </c>
    </row>
    <row r="316" spans="1:3">
      <c r="A316" t="s">
        <v>1452</v>
      </c>
      <c r="B316" t="s">
        <v>1453</v>
      </c>
      <c r="C316" t="str">
        <f>"../icons/"&amp;B316</f>
        <v>../icons/head_house.png</v>
      </c>
    </row>
    <row r="317" spans="1:3">
      <c r="A317" t="s">
        <v>1454</v>
      </c>
      <c r="B317" t="s">
        <v>1461</v>
      </c>
      <c r="C317" t="str">
        <f>"../icons/"&amp;B317</f>
        <v>../icons/persecution.png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7"/>
  <sheetViews>
    <sheetView topLeftCell="A4" workbookViewId="0">
      <selection activeCell="E13" sqref="E13"/>
    </sheetView>
    <sheetView workbookViewId="1">
      <selection activeCell="B26" sqref="B26"/>
    </sheetView>
  </sheetViews>
  <sheetFormatPr defaultRowHeight="16.5"/>
  <cols>
    <col min="2" max="2" width="15.25" bestFit="1" customWidth="1"/>
    <col min="6" max="6" width="15.625" bestFit="1" customWidth="1"/>
    <col min="7" max="7" width="13" bestFit="1" customWidth="1"/>
    <col min="9" max="9" width="20.625" bestFit="1" customWidth="1"/>
  </cols>
  <sheetData>
    <row r="1" spans="1:10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I1" s="1" t="s">
        <v>7</v>
      </c>
      <c r="J1" s="1" t="s">
        <v>8</v>
      </c>
    </row>
    <row r="2" spans="1:10">
      <c r="A2" s="13">
        <v>1</v>
      </c>
      <c r="B2" s="13" t="s">
        <v>1470</v>
      </c>
      <c r="C2" s="13" t="str">
        <f>"[["&amp;B2&amp;"]]"</f>
        <v>[[신숙주]]</v>
      </c>
      <c r="D2" s="13" t="s">
        <v>9</v>
      </c>
      <c r="E2" s="13"/>
      <c r="F2" s="12" t="str">
        <f>VLOOKUP(D2,$I$2:$J$13,2,)</f>
        <v>H</v>
      </c>
      <c r="G2" s="13" t="str">
        <f>B2</f>
        <v>신숙주</v>
      </c>
      <c r="I2" s="13" t="s">
        <v>9</v>
      </c>
      <c r="J2" s="13" t="s">
        <v>10</v>
      </c>
    </row>
    <row r="3" spans="1:10">
      <c r="A3" s="13">
        <v>2</v>
      </c>
      <c r="B3" s="13" t="s">
        <v>1471</v>
      </c>
      <c r="C3" s="13" t="str">
        <f>"[["&amp;B3&amp;"]]"</f>
        <v>[[신장]]</v>
      </c>
      <c r="D3" s="13" t="s">
        <v>9</v>
      </c>
      <c r="E3" s="13"/>
      <c r="F3" s="12" t="str">
        <f t="shared" ref="F3:F8" si="0">VLOOKUP(D3,$I$2:$J$13,2,)</f>
        <v>H</v>
      </c>
      <c r="G3" s="59" t="str">
        <f t="shared" ref="G3:G8" si="1">B3</f>
        <v>신장</v>
      </c>
      <c r="I3" s="13" t="s">
        <v>11</v>
      </c>
      <c r="J3" s="13" t="s">
        <v>12</v>
      </c>
    </row>
    <row r="4" spans="1:10">
      <c r="A4" s="13">
        <v>3</v>
      </c>
      <c r="B4" s="13" t="s">
        <v>1472</v>
      </c>
      <c r="C4" s="13" t="str">
        <f t="shared" ref="C4:C8" si="2">"[["&amp;B4&amp;"]]"</f>
        <v>[[신장_처_나주정씨]]</v>
      </c>
      <c r="D4" s="13" t="s">
        <v>9</v>
      </c>
      <c r="E4" s="13"/>
      <c r="F4" s="12" t="str">
        <f t="shared" si="0"/>
        <v>H</v>
      </c>
      <c r="G4" s="59" t="str">
        <f t="shared" si="1"/>
        <v>신장_처_나주정씨</v>
      </c>
      <c r="I4" s="13" t="s">
        <v>13</v>
      </c>
      <c r="J4" s="13" t="s">
        <v>14</v>
      </c>
    </row>
    <row r="5" spans="1:10">
      <c r="A5" s="13">
        <v>4</v>
      </c>
      <c r="B5" s="13" t="s">
        <v>1473</v>
      </c>
      <c r="C5" s="13" t="str">
        <f t="shared" si="2"/>
        <v>[[집현전]]</v>
      </c>
      <c r="D5" s="81" t="s">
        <v>11</v>
      </c>
      <c r="E5" s="13"/>
      <c r="F5" s="12" t="str">
        <f t="shared" si="0"/>
        <v>G</v>
      </c>
      <c r="G5" s="59" t="str">
        <f t="shared" si="1"/>
        <v>집현전</v>
      </c>
      <c r="I5" s="13" t="s">
        <v>15</v>
      </c>
      <c r="J5" s="13" t="s">
        <v>16</v>
      </c>
    </row>
    <row r="6" spans="1:10">
      <c r="A6" s="13">
        <v>5</v>
      </c>
      <c r="B6" s="13" t="s">
        <v>1474</v>
      </c>
      <c r="C6" s="13" t="str">
        <f t="shared" si="2"/>
        <v>[[성삼문]]</v>
      </c>
      <c r="D6" s="81" t="s">
        <v>9</v>
      </c>
      <c r="E6" s="13"/>
      <c r="F6" s="12" t="str">
        <f t="shared" si="0"/>
        <v>H</v>
      </c>
      <c r="G6" s="59" t="str">
        <f t="shared" si="1"/>
        <v>성삼문</v>
      </c>
      <c r="I6" s="13" t="s">
        <v>17</v>
      </c>
      <c r="J6" s="13" t="s">
        <v>18</v>
      </c>
    </row>
    <row r="7" spans="1:10">
      <c r="A7" s="13">
        <v>6</v>
      </c>
      <c r="B7" s="13" t="s">
        <v>1475</v>
      </c>
      <c r="C7" s="13" t="str">
        <f t="shared" si="2"/>
        <v>[[계유정난]]</v>
      </c>
      <c r="D7" s="81" t="s">
        <v>13</v>
      </c>
      <c r="E7" s="13" t="s">
        <v>1480</v>
      </c>
      <c r="F7" s="12" t="str">
        <f t="shared" si="0"/>
        <v>A</v>
      </c>
      <c r="G7" s="59" t="str">
        <f t="shared" si="1"/>
        <v>계유정난</v>
      </c>
      <c r="I7" s="13" t="s">
        <v>19</v>
      </c>
      <c r="J7" s="13" t="s">
        <v>20</v>
      </c>
    </row>
    <row r="8" spans="1:10">
      <c r="A8" s="13">
        <v>7</v>
      </c>
      <c r="B8" s="13" t="s">
        <v>1476</v>
      </c>
      <c r="C8" s="13" t="str">
        <f t="shared" si="2"/>
        <v>[[조선_세종]]</v>
      </c>
      <c r="D8" s="81" t="s">
        <v>9</v>
      </c>
      <c r="E8" s="13"/>
      <c r="F8" s="12" t="str">
        <f t="shared" si="0"/>
        <v>H</v>
      </c>
      <c r="G8" s="59" t="str">
        <f t="shared" si="1"/>
        <v>조선_세종</v>
      </c>
      <c r="I8" s="13" t="s">
        <v>21</v>
      </c>
      <c r="J8" s="13" t="s">
        <v>22</v>
      </c>
    </row>
    <row r="9" spans="1:10">
      <c r="A9" s="61">
        <v>8</v>
      </c>
      <c r="B9" s="61" t="s">
        <v>1477</v>
      </c>
      <c r="C9" s="61" t="str">
        <f t="shared" ref="C9:C17" si="3">"[["&amp;B9&amp;"]]"</f>
        <v>[[조선_세조]]</v>
      </c>
      <c r="D9" s="81" t="s">
        <v>9</v>
      </c>
      <c r="E9" s="61"/>
      <c r="F9" s="12" t="str">
        <f t="shared" ref="F9:F17" si="4">VLOOKUP(D9,$I$2:$J$13,2,)</f>
        <v>H</v>
      </c>
      <c r="G9" s="61" t="str">
        <f t="shared" ref="G9:G17" si="5">B9</f>
        <v>조선_세조</v>
      </c>
      <c r="I9" s="13" t="s">
        <v>23</v>
      </c>
      <c r="J9" s="13" t="s">
        <v>24</v>
      </c>
    </row>
    <row r="10" spans="1:10">
      <c r="A10" s="61">
        <v>9</v>
      </c>
      <c r="B10" s="61" t="s">
        <v>1478</v>
      </c>
      <c r="C10" s="61" t="str">
        <f t="shared" si="3"/>
        <v>[[조선_문종]]</v>
      </c>
      <c r="D10" s="81" t="s">
        <v>9</v>
      </c>
      <c r="E10" s="61"/>
      <c r="F10" s="12" t="str">
        <f t="shared" si="4"/>
        <v>H</v>
      </c>
      <c r="G10" s="61" t="str">
        <f t="shared" si="5"/>
        <v>조선_문종</v>
      </c>
      <c r="I10" s="14" t="s">
        <v>67</v>
      </c>
      <c r="J10" s="14" t="s">
        <v>68</v>
      </c>
    </row>
    <row r="11" spans="1:10">
      <c r="A11" s="61">
        <v>10</v>
      </c>
      <c r="B11" s="61" t="s">
        <v>1479</v>
      </c>
      <c r="C11" s="61" t="str">
        <f t="shared" si="3"/>
        <v>[[조선_단종]]</v>
      </c>
      <c r="D11" s="81" t="s">
        <v>9</v>
      </c>
      <c r="E11" s="61"/>
      <c r="F11" s="12" t="str">
        <f t="shared" si="4"/>
        <v>H</v>
      </c>
      <c r="G11" s="61" t="str">
        <f t="shared" si="5"/>
        <v>조선_단종</v>
      </c>
      <c r="I11" s="1" t="s">
        <v>518</v>
      </c>
      <c r="J11" s="1" t="s">
        <v>431</v>
      </c>
    </row>
    <row r="12" spans="1:10">
      <c r="A12" s="61">
        <v>11</v>
      </c>
      <c r="B12" s="61" t="s">
        <v>1481</v>
      </c>
      <c r="C12" s="61" t="str">
        <f t="shared" si="3"/>
        <v>[[동국정운]]</v>
      </c>
      <c r="D12" s="61" t="s">
        <v>518</v>
      </c>
      <c r="E12" s="61"/>
      <c r="F12" s="12" t="str">
        <f t="shared" si="4"/>
        <v>I</v>
      </c>
      <c r="G12" s="61" t="str">
        <f t="shared" si="5"/>
        <v>동국정운</v>
      </c>
      <c r="I12" s="1" t="s">
        <v>520</v>
      </c>
      <c r="J12" s="1" t="s">
        <v>521</v>
      </c>
    </row>
    <row r="13" spans="1:10">
      <c r="A13" s="61">
        <v>12</v>
      </c>
      <c r="B13" s="61" t="s">
        <v>1482</v>
      </c>
      <c r="C13" s="61" t="str">
        <f t="shared" si="3"/>
        <v>[[홍무정운역훈]]</v>
      </c>
      <c r="D13" s="61" t="s">
        <v>518</v>
      </c>
      <c r="E13" s="61"/>
      <c r="F13" s="12" t="str">
        <f t="shared" si="4"/>
        <v>I</v>
      </c>
      <c r="G13" s="61" t="str">
        <f t="shared" si="5"/>
        <v>홍무정운역훈</v>
      </c>
      <c r="I13" s="1" t="s">
        <v>529</v>
      </c>
      <c r="J13" s="1" t="s">
        <v>530</v>
      </c>
    </row>
    <row r="14" spans="1:10">
      <c r="A14" s="61">
        <v>13</v>
      </c>
      <c r="B14" s="61" t="s">
        <v>1483</v>
      </c>
      <c r="C14" s="61" t="str">
        <f t="shared" si="3"/>
        <v>[[용비어천가]]</v>
      </c>
      <c r="D14" s="61" t="s">
        <v>518</v>
      </c>
      <c r="E14" s="61"/>
      <c r="F14" s="12" t="str">
        <f t="shared" si="4"/>
        <v>I</v>
      </c>
      <c r="G14" s="61" t="str">
        <f t="shared" si="5"/>
        <v>용비어천가</v>
      </c>
    </row>
    <row r="15" spans="1:10">
      <c r="A15" s="61">
        <v>14</v>
      </c>
      <c r="B15" s="61" t="s">
        <v>1484</v>
      </c>
      <c r="C15" s="61" t="str">
        <f t="shared" si="3"/>
        <v>[[청주_구봉영당]]</v>
      </c>
      <c r="D15" s="81" t="s">
        <v>15</v>
      </c>
      <c r="E15" s="61"/>
      <c r="F15" s="12" t="str">
        <f t="shared" si="4"/>
        <v>P</v>
      </c>
      <c r="G15" s="61" t="str">
        <f t="shared" si="5"/>
        <v>청주_구봉영당</v>
      </c>
    </row>
    <row r="16" spans="1:10">
      <c r="A16" s="61">
        <v>15</v>
      </c>
      <c r="B16" s="61" t="s">
        <v>1485</v>
      </c>
      <c r="C16" s="61" t="str">
        <f t="shared" si="3"/>
        <v>[[신숙주_공신도상]]</v>
      </c>
      <c r="D16" s="81" t="s">
        <v>520</v>
      </c>
      <c r="E16" s="61"/>
      <c r="F16" s="12" t="str">
        <f t="shared" si="4"/>
        <v>S</v>
      </c>
      <c r="G16" s="61" t="str">
        <f t="shared" si="5"/>
        <v>신숙주_공신도상</v>
      </c>
    </row>
    <row r="17" spans="1:7">
      <c r="A17" s="61">
        <v>16</v>
      </c>
      <c r="B17" s="61" t="s">
        <v>1486</v>
      </c>
      <c r="C17" s="61" t="str">
        <f t="shared" si="3"/>
        <v>[[훈민정음_해례본]]</v>
      </c>
      <c r="D17" s="61" t="s">
        <v>518</v>
      </c>
      <c r="E17" s="61"/>
      <c r="F17" s="12" t="str">
        <f t="shared" si="4"/>
        <v>I</v>
      </c>
      <c r="G17" s="61" t="str">
        <f t="shared" si="5"/>
        <v>훈민정음_해례본</v>
      </c>
    </row>
    <row r="18" spans="1:7">
      <c r="A18" s="131">
        <v>17</v>
      </c>
      <c r="B18" s="131" t="s">
        <v>1487</v>
      </c>
      <c r="C18" s="131" t="str">
        <f t="shared" ref="C18:C23" si="6">"[["&amp;B18&amp;"]]"</f>
        <v>[[보한재집]]</v>
      </c>
      <c r="D18" s="131" t="s">
        <v>19</v>
      </c>
      <c r="E18" s="131"/>
      <c r="F18" s="12" t="str">
        <f t="shared" ref="F18:F23" si="7">VLOOKUP(D18,$I$2:$J$13,2,)</f>
        <v>D</v>
      </c>
      <c r="G18" s="131" t="str">
        <f t="shared" ref="G18:G23" si="8">B18</f>
        <v>보한재집</v>
      </c>
    </row>
    <row r="19" spans="1:7">
      <c r="A19" s="131">
        <v>18</v>
      </c>
      <c r="B19" s="131" t="s">
        <v>1488</v>
      </c>
      <c r="C19" s="131" t="str">
        <f t="shared" si="6"/>
        <v>[[해동제국기]]</v>
      </c>
      <c r="D19" s="131" t="s">
        <v>19</v>
      </c>
      <c r="E19" s="131"/>
      <c r="F19" s="12" t="str">
        <f t="shared" si="7"/>
        <v>D</v>
      </c>
      <c r="G19" s="131" t="str">
        <f t="shared" si="8"/>
        <v>해동제국기</v>
      </c>
    </row>
    <row r="20" spans="1:7">
      <c r="A20" s="131">
        <v>19</v>
      </c>
      <c r="B20" s="131" t="s">
        <v>1489</v>
      </c>
      <c r="C20" s="131" t="str">
        <f t="shared" si="6"/>
        <v>[[조선_예종]]</v>
      </c>
      <c r="D20" s="131" t="s">
        <v>9</v>
      </c>
      <c r="E20" s="131"/>
      <c r="F20" s="12" t="str">
        <f t="shared" si="7"/>
        <v>H</v>
      </c>
      <c r="G20" s="131" t="str">
        <f t="shared" si="8"/>
        <v>조선_예종</v>
      </c>
    </row>
    <row r="21" spans="1:7">
      <c r="A21" s="131">
        <v>20</v>
      </c>
      <c r="B21" s="131" t="s">
        <v>1490</v>
      </c>
      <c r="C21" s="131" t="str">
        <f t="shared" si="6"/>
        <v>[[남이의_옥]]</v>
      </c>
      <c r="D21" s="131" t="s">
        <v>13</v>
      </c>
      <c r="E21" s="131" t="s">
        <v>1491</v>
      </c>
      <c r="F21" s="12" t="str">
        <f t="shared" si="7"/>
        <v>A</v>
      </c>
      <c r="G21" s="131" t="str">
        <f t="shared" si="8"/>
        <v>남이의_옥</v>
      </c>
    </row>
    <row r="22" spans="1:7">
      <c r="A22" s="131">
        <v>21</v>
      </c>
      <c r="B22" s="131" t="s">
        <v>1492</v>
      </c>
      <c r="C22" s="131" t="str">
        <f t="shared" si="6"/>
        <v>[[남이]]</v>
      </c>
      <c r="D22" s="131" t="s">
        <v>9</v>
      </c>
      <c r="E22" s="131"/>
      <c r="F22" s="12" t="str">
        <f t="shared" si="7"/>
        <v>H</v>
      </c>
      <c r="G22" s="131" t="str">
        <f t="shared" si="8"/>
        <v>남이</v>
      </c>
    </row>
    <row r="23" spans="1:7">
      <c r="A23" s="131">
        <v>22</v>
      </c>
      <c r="B23" s="131" t="s">
        <v>1493</v>
      </c>
      <c r="C23" s="131" t="str">
        <f t="shared" si="6"/>
        <v>[[조선_성종]]</v>
      </c>
      <c r="D23" s="131" t="s">
        <v>9</v>
      </c>
      <c r="E23" s="131"/>
      <c r="F23" s="12" t="str">
        <f t="shared" si="7"/>
        <v>H</v>
      </c>
      <c r="G23" s="131" t="str">
        <f t="shared" si="8"/>
        <v>조선_성종</v>
      </c>
    </row>
    <row r="24" spans="1:7">
      <c r="A24" s="134">
        <v>23</v>
      </c>
      <c r="B24" s="147" t="s">
        <v>1499</v>
      </c>
      <c r="C24" s="134" t="str">
        <f t="shared" ref="C24:C26" si="9">"[["&amp;B24&amp;"]]"</f>
        <v>[[수충보사병기정난익대공신]]</v>
      </c>
      <c r="D24" s="134" t="s">
        <v>23</v>
      </c>
      <c r="E24" s="134" t="s">
        <v>1491</v>
      </c>
      <c r="F24" s="12" t="str">
        <f t="shared" ref="F24:F26" si="10">VLOOKUP(D24,$I$2:$J$13,2,)</f>
        <v>O</v>
      </c>
      <c r="G24" s="134" t="str">
        <f t="shared" ref="G24:G26" si="11">B24</f>
        <v>수충보사병기정난익대공신</v>
      </c>
    </row>
    <row r="25" spans="1:7">
      <c r="A25" s="134">
        <v>24</v>
      </c>
      <c r="B25" s="134" t="s">
        <v>1500</v>
      </c>
      <c r="C25" s="134" t="str">
        <f t="shared" si="9"/>
        <v>[[정희왕후]]</v>
      </c>
      <c r="D25" s="134" t="s">
        <v>9</v>
      </c>
      <c r="E25" s="134"/>
      <c r="F25" s="12" t="str">
        <f t="shared" si="10"/>
        <v>H</v>
      </c>
      <c r="G25" s="134" t="str">
        <f t="shared" si="11"/>
        <v>정희왕후</v>
      </c>
    </row>
    <row r="26" spans="1:7">
      <c r="A26" s="134">
        <v>25</v>
      </c>
      <c r="B26" s="134" t="s">
        <v>1501</v>
      </c>
      <c r="C26" s="134" t="str">
        <f t="shared" si="9"/>
        <v>[[의경세자]]</v>
      </c>
      <c r="D26" s="134" t="s">
        <v>9</v>
      </c>
      <c r="E26" s="134"/>
      <c r="F26" s="12" t="str">
        <f t="shared" si="10"/>
        <v>H</v>
      </c>
      <c r="G26" s="134" t="str">
        <f t="shared" si="11"/>
        <v>의경세자</v>
      </c>
    </row>
    <row r="27" spans="1:7">
      <c r="A27" s="134">
        <v>26</v>
      </c>
      <c r="B27" s="134" t="s">
        <v>1510</v>
      </c>
      <c r="C27" s="134" t="str">
        <f t="shared" ref="C27" si="12">"[["&amp;B27&amp;"]]"</f>
        <v>[[순성명량경제홍화좌리공신]]</v>
      </c>
      <c r="D27" s="134" t="s">
        <v>23</v>
      </c>
      <c r="E27" s="134" t="s">
        <v>1511</v>
      </c>
      <c r="F27" s="12" t="str">
        <f t="shared" ref="F27" si="13">VLOOKUP(D27,$I$2:$J$13,2,)</f>
        <v>O</v>
      </c>
      <c r="G27" s="134" t="str">
        <f t="shared" ref="G27" si="14">B27</f>
        <v>순성명량경제홍화좌리공신</v>
      </c>
    </row>
  </sheetData>
  <autoFilter ref="B1:G8" xr:uid="{00000000-0009-0000-0000-000001000000}"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F561F-5E00-458F-8D9D-5697B3F7DECB}">
  <dimension ref="A1:D65"/>
  <sheetViews>
    <sheetView workbookViewId="0">
      <selection activeCell="E10" sqref="E10"/>
    </sheetView>
    <sheetView workbookViewId="1">
      <selection activeCell="B18" sqref="B18"/>
    </sheetView>
  </sheetViews>
  <sheetFormatPr defaultRowHeight="16.5"/>
  <cols>
    <col min="1" max="1" width="11.625" bestFit="1" customWidth="1"/>
    <col min="2" max="2" width="13.75" bestFit="1" customWidth="1"/>
  </cols>
  <sheetData>
    <row r="1" spans="1:4">
      <c r="A1" s="16" t="s">
        <v>454</v>
      </c>
      <c r="B1" s="16" t="s">
        <v>455</v>
      </c>
      <c r="D1" t="s">
        <v>519</v>
      </c>
    </row>
    <row r="2" spans="1:4">
      <c r="A2" s="16" t="str">
        <f>'객체뽑기(1)'!D2</f>
        <v>인물</v>
      </c>
      <c r="B2" s="16" t="str">
        <f>'관계정보 (3)'!K4</f>
        <v>ekc:hasSon</v>
      </c>
    </row>
    <row r="3" spans="1:4">
      <c r="A3" s="134" t="str">
        <f>'객체뽑기(1)'!D5</f>
        <v>단체</v>
      </c>
      <c r="B3" s="134" t="str">
        <f>'관계정보 (3)'!K6</f>
        <v>foaf:member</v>
      </c>
    </row>
    <row r="4" spans="1:4">
      <c r="A4" s="134" t="str">
        <f>'객체뽑기(1)'!D7</f>
        <v>사건</v>
      </c>
      <c r="B4" s="134" t="str">
        <f>'관계정보 (3)'!K8</f>
        <v>edm:isRelatedTo</v>
      </c>
    </row>
    <row r="5" spans="1:4">
      <c r="A5" s="134" t="str">
        <f>'객체뽑기(1)'!D12</f>
        <v>전시자료</v>
      </c>
      <c r="B5" s="134" t="str">
        <f>'관계정보 (3)'!K24</f>
        <v>ekc:depicts</v>
      </c>
    </row>
    <row r="6" spans="1:4">
      <c r="A6" s="134" t="str">
        <f>'객체뽑기(1)'!D15</f>
        <v>장소</v>
      </c>
      <c r="B6" s="134" t="str">
        <f>'관계정보 (3)'!K25</f>
        <v>edm:currentLocation</v>
      </c>
    </row>
    <row r="7" spans="1:4">
      <c r="A7" s="134" t="str">
        <f>'객체뽑기(1)'!D16</f>
        <v>표준영정</v>
      </c>
      <c r="B7" s="134" t="str">
        <f>'관계정보 (3)'!K26</f>
        <v>dcterms:creator</v>
      </c>
    </row>
    <row r="8" spans="1:4">
      <c r="A8" s="134" t="str">
        <f>'객체뽑기(1)'!D18</f>
        <v>문헌</v>
      </c>
      <c r="B8" s="134" t="str">
        <f>'관계정보 (3)'!K33</f>
        <v>ekc:hasWife</v>
      </c>
    </row>
    <row r="9" spans="1:4">
      <c r="A9" s="134" t="str">
        <f>'객체뽑기(1)'!D24</f>
        <v>개념</v>
      </c>
    </row>
    <row r="28" spans="1:1">
      <c r="A28" s="134">
        <f>'객체뽑기(1)'!D28</f>
        <v>0</v>
      </c>
    </row>
    <row r="29" spans="1:1">
      <c r="A29" s="134">
        <f>'객체뽑기(1)'!D29</f>
        <v>0</v>
      </c>
    </row>
    <row r="30" spans="1:1">
      <c r="A30" s="134">
        <f>'객체뽑기(1)'!D30</f>
        <v>0</v>
      </c>
    </row>
    <row r="31" spans="1:1">
      <c r="A31" s="134">
        <f>'객체뽑기(1)'!D31</f>
        <v>0</v>
      </c>
    </row>
    <row r="32" spans="1:1">
      <c r="A32" s="134">
        <f>'객체뽑기(1)'!D32</f>
        <v>0</v>
      </c>
    </row>
    <row r="33" spans="1:2">
      <c r="A33" s="134">
        <f>'객체뽑기(1)'!D33</f>
        <v>0</v>
      </c>
    </row>
    <row r="34" spans="1:2">
      <c r="A34" s="134">
        <f>'객체뽑기(1)'!D34</f>
        <v>0</v>
      </c>
    </row>
    <row r="35" spans="1:2">
      <c r="A35" s="134">
        <f>'객체뽑기(1)'!D35</f>
        <v>0</v>
      </c>
    </row>
    <row r="36" spans="1:2">
      <c r="A36" s="131">
        <f>'객체뽑기(1)'!D36</f>
        <v>0</v>
      </c>
      <c r="B36" s="134" t="e">
        <f>'관계정보 (3)'!#REF!</f>
        <v>#REF!</v>
      </c>
    </row>
    <row r="37" spans="1:2">
      <c r="A37" s="131">
        <f>'객체뽑기(1)'!D37</f>
        <v>0</v>
      </c>
      <c r="B37" s="134" t="e">
        <f>'관계정보 (3)'!#REF!</f>
        <v>#REF!</v>
      </c>
    </row>
    <row r="38" spans="1:2">
      <c r="A38" s="131">
        <f>'객체뽑기(1)'!D38</f>
        <v>0</v>
      </c>
      <c r="B38" s="134" t="e">
        <f>'관계정보 (3)'!#REF!</f>
        <v>#REF!</v>
      </c>
    </row>
    <row r="39" spans="1:2">
      <c r="A39" s="131">
        <f>'객체뽑기(1)'!D39</f>
        <v>0</v>
      </c>
      <c r="B39" s="134" t="e">
        <f>'관계정보 (3)'!#REF!</f>
        <v>#REF!</v>
      </c>
    </row>
    <row r="40" spans="1:2">
      <c r="A40" s="131">
        <f>'객체뽑기(1)'!D40</f>
        <v>0</v>
      </c>
      <c r="B40" s="134" t="e">
        <f>'관계정보 (3)'!#REF!</f>
        <v>#REF!</v>
      </c>
    </row>
    <row r="41" spans="1:2">
      <c r="A41" s="131">
        <f>'객체뽑기(1)'!D41</f>
        <v>0</v>
      </c>
      <c r="B41" s="134" t="e">
        <f>'관계정보 (3)'!#REF!</f>
        <v>#REF!</v>
      </c>
    </row>
    <row r="42" spans="1:2">
      <c r="A42" s="131">
        <f>'객체뽑기(1)'!D42</f>
        <v>0</v>
      </c>
      <c r="B42" s="134" t="e">
        <f>'관계정보 (3)'!#REF!</f>
        <v>#REF!</v>
      </c>
    </row>
    <row r="43" spans="1:2">
      <c r="A43" s="131">
        <f>'객체뽑기(1)'!D43</f>
        <v>0</v>
      </c>
      <c r="B43" s="134" t="e">
        <f>'관계정보 (3)'!#REF!</f>
        <v>#REF!</v>
      </c>
    </row>
    <row r="44" spans="1:2">
      <c r="A44" s="131">
        <f>'객체뽑기(1)'!D44</f>
        <v>0</v>
      </c>
      <c r="B44" s="134" t="e">
        <f>'관계정보 (3)'!#REF!</f>
        <v>#REF!</v>
      </c>
    </row>
    <row r="45" spans="1:2">
      <c r="A45" s="131">
        <f>'객체뽑기(1)'!D45</f>
        <v>0</v>
      </c>
      <c r="B45" s="134" t="e">
        <f>'관계정보 (3)'!#REF!</f>
        <v>#REF!</v>
      </c>
    </row>
    <row r="46" spans="1:2">
      <c r="A46" s="131">
        <f>'객체뽑기(1)'!D46</f>
        <v>0</v>
      </c>
      <c r="B46" s="134" t="e">
        <f>'관계정보 (3)'!#REF!</f>
        <v>#REF!</v>
      </c>
    </row>
    <row r="47" spans="1:2">
      <c r="A47" s="131">
        <f>'객체뽑기(1)'!D47</f>
        <v>0</v>
      </c>
      <c r="B47" s="134" t="e">
        <f>'관계정보 (3)'!#REF!</f>
        <v>#REF!</v>
      </c>
    </row>
    <row r="48" spans="1:2">
      <c r="A48" s="131">
        <f>'객체뽑기(1)'!D48</f>
        <v>0</v>
      </c>
      <c r="B48" s="134" t="e">
        <f>'관계정보 (3)'!#REF!</f>
        <v>#REF!</v>
      </c>
    </row>
    <row r="49" spans="1:2">
      <c r="A49" s="131">
        <f>'객체뽑기(1)'!D49</f>
        <v>0</v>
      </c>
      <c r="B49" s="134" t="e">
        <f>'관계정보 (3)'!#REF!</f>
        <v>#REF!</v>
      </c>
    </row>
    <row r="50" spans="1:2">
      <c r="A50" s="131">
        <f>'객체뽑기(1)'!D50</f>
        <v>0</v>
      </c>
      <c r="B50" s="134" t="e">
        <f>'관계정보 (3)'!#REF!</f>
        <v>#REF!</v>
      </c>
    </row>
    <row r="51" spans="1:2">
      <c r="A51" s="131">
        <f>'객체뽑기(1)'!D51</f>
        <v>0</v>
      </c>
      <c r="B51" s="134" t="e">
        <f>'관계정보 (3)'!#REF!</f>
        <v>#REF!</v>
      </c>
    </row>
    <row r="52" spans="1:2">
      <c r="A52" s="131">
        <f>'객체뽑기(1)'!D52</f>
        <v>0</v>
      </c>
      <c r="B52" s="134" t="e">
        <f>'관계정보 (3)'!#REF!</f>
        <v>#REF!</v>
      </c>
    </row>
    <row r="53" spans="1:2">
      <c r="A53" s="131">
        <f>'객체뽑기(1)'!D53</f>
        <v>0</v>
      </c>
      <c r="B53" s="134" t="e">
        <f>'관계정보 (3)'!#REF!</f>
        <v>#REF!</v>
      </c>
    </row>
    <row r="54" spans="1:2">
      <c r="A54" s="131">
        <f>'객체뽑기(1)'!D54</f>
        <v>0</v>
      </c>
      <c r="B54" s="134" t="e">
        <f>'관계정보 (3)'!#REF!</f>
        <v>#REF!</v>
      </c>
    </row>
    <row r="55" spans="1:2">
      <c r="A55" s="131">
        <f>'객체뽑기(1)'!D55</f>
        <v>0</v>
      </c>
      <c r="B55" s="134" t="e">
        <f>'관계정보 (3)'!#REF!</f>
        <v>#REF!</v>
      </c>
    </row>
    <row r="56" spans="1:2">
      <c r="A56" s="131">
        <f>'객체뽑기(1)'!D56</f>
        <v>0</v>
      </c>
      <c r="B56" s="134" t="e">
        <f>'관계정보 (3)'!#REF!</f>
        <v>#REF!</v>
      </c>
    </row>
    <row r="57" spans="1:2">
      <c r="A57" s="131">
        <f>'객체뽑기(1)'!D57</f>
        <v>0</v>
      </c>
      <c r="B57" s="134" t="e">
        <f>'관계정보 (3)'!#REF!</f>
        <v>#REF!</v>
      </c>
    </row>
    <row r="58" spans="1:2">
      <c r="A58" s="131">
        <f>'객체뽑기(1)'!D58</f>
        <v>0</v>
      </c>
      <c r="B58" s="134" t="e">
        <f>'관계정보 (3)'!#REF!</f>
        <v>#REF!</v>
      </c>
    </row>
    <row r="59" spans="1:2">
      <c r="A59" s="131">
        <f>'객체뽑기(1)'!D59</f>
        <v>0</v>
      </c>
      <c r="B59" s="134" t="e">
        <f>'관계정보 (3)'!#REF!</f>
        <v>#REF!</v>
      </c>
    </row>
    <row r="60" spans="1:2">
      <c r="A60" s="131">
        <f>'객체뽑기(1)'!D60</f>
        <v>0</v>
      </c>
      <c r="B60" s="134" t="e">
        <f>'관계정보 (3)'!#REF!</f>
        <v>#REF!</v>
      </c>
    </row>
    <row r="61" spans="1:2">
      <c r="A61" s="131">
        <f>'객체뽑기(1)'!D61</f>
        <v>0</v>
      </c>
      <c r="B61" s="134" t="e">
        <f>'관계정보 (3)'!#REF!</f>
        <v>#REF!</v>
      </c>
    </row>
    <row r="62" spans="1:2">
      <c r="A62" s="131">
        <f>'객체뽑기(1)'!D62</f>
        <v>0</v>
      </c>
      <c r="B62" s="134" t="e">
        <f>'관계정보 (3)'!#REF!</f>
        <v>#REF!</v>
      </c>
    </row>
    <row r="63" spans="1:2">
      <c r="A63" s="131">
        <f>'객체뽑기(1)'!D63</f>
        <v>0</v>
      </c>
      <c r="B63" s="134" t="e">
        <f>'관계정보 (3)'!#REF!</f>
        <v>#REF!</v>
      </c>
    </row>
    <row r="64" spans="1:2">
      <c r="A64" s="131">
        <f>'객체뽑기(1)'!D64</f>
        <v>0</v>
      </c>
      <c r="B64" s="134" t="e">
        <f>'관계정보 (3)'!#REF!</f>
        <v>#REF!</v>
      </c>
    </row>
    <row r="65" spans="1:2">
      <c r="A65" s="131">
        <f>'객체뽑기(1)'!D65</f>
        <v>0</v>
      </c>
      <c r="B65" s="134" t="e">
        <f>'관계정보 (3)'!#REF!</f>
        <v>#REF!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F98AB-E303-4745-BDE3-15A1C07596A1}">
  <dimension ref="A1:R39"/>
  <sheetViews>
    <sheetView topLeftCell="M1" workbookViewId="0">
      <selection activeCell="A35" sqref="A35"/>
    </sheetView>
    <sheetView tabSelected="1" topLeftCell="A7" workbookViewId="1">
      <selection activeCell="A39" sqref="A39:XFD39"/>
    </sheetView>
  </sheetViews>
  <sheetFormatPr defaultRowHeight="16.5"/>
  <cols>
    <col min="1" max="1" width="13.75" bestFit="1" customWidth="1"/>
    <col min="2" max="2" width="11.625" bestFit="1" customWidth="1"/>
    <col min="3" max="3" width="15" bestFit="1" customWidth="1"/>
    <col min="4" max="4" width="10.25" bestFit="1" customWidth="1"/>
    <col min="5" max="5" width="52.25" bestFit="1" customWidth="1"/>
    <col min="9" max="9" width="13.75" bestFit="1" customWidth="1"/>
    <col min="10" max="10" width="29.375" bestFit="1" customWidth="1"/>
    <col min="11" max="11" width="41.375" bestFit="1" customWidth="1"/>
    <col min="12" max="12" width="41.375" customWidth="1"/>
    <col min="13" max="13" width="15" bestFit="1" customWidth="1"/>
    <col min="17" max="17" width="14.75" bestFit="1" customWidth="1"/>
    <col min="18" max="18" width="28.375" bestFit="1" customWidth="1"/>
  </cols>
  <sheetData>
    <row r="1" spans="1:18">
      <c r="A1" s="16" t="s">
        <v>25</v>
      </c>
      <c r="B1" s="16" t="s">
        <v>26</v>
      </c>
      <c r="C1" s="16" t="s">
        <v>27</v>
      </c>
      <c r="D1" s="16" t="s">
        <v>28</v>
      </c>
      <c r="E1" s="16" t="s">
        <v>29</v>
      </c>
      <c r="G1" s="1" t="s">
        <v>30</v>
      </c>
      <c r="H1" s="1" t="s">
        <v>31</v>
      </c>
      <c r="I1" s="1" t="s">
        <v>300</v>
      </c>
      <c r="J1" s="1" t="s">
        <v>301</v>
      </c>
      <c r="K1" s="1" t="s">
        <v>297</v>
      </c>
      <c r="L1" s="1" t="s">
        <v>439</v>
      </c>
      <c r="M1" s="1" t="s">
        <v>32</v>
      </c>
      <c r="O1" s="1" t="s">
        <v>33</v>
      </c>
      <c r="P1" s="1" t="s">
        <v>34</v>
      </c>
      <c r="Q1" s="1" t="s">
        <v>27</v>
      </c>
      <c r="R1" s="1" t="s">
        <v>35</v>
      </c>
    </row>
    <row r="2" spans="1:18" ht="99.75">
      <c r="A2" s="4" t="s">
        <v>628</v>
      </c>
      <c r="B2" s="16"/>
      <c r="C2" s="16"/>
      <c r="D2" s="16"/>
      <c r="E2" s="8" t="str">
        <f>A2</f>
        <v>{|class="wikitable sortable" style="background:white; width:100%; text-align:center;"</v>
      </c>
      <c r="G2" s="1"/>
      <c r="H2" s="1"/>
      <c r="I2" s="1"/>
      <c r="J2" s="1"/>
      <c r="K2" s="1"/>
      <c r="L2" s="1"/>
      <c r="M2" s="1"/>
      <c r="O2" s="1"/>
      <c r="P2" s="1"/>
      <c r="Q2" s="1"/>
      <c r="R2" s="1"/>
    </row>
    <row r="3" spans="1:18" ht="28.5">
      <c r="A3" s="4" t="s">
        <v>36</v>
      </c>
      <c r="B3" s="95"/>
      <c r="C3" s="16"/>
      <c r="D3" s="16"/>
      <c r="E3" s="8" t="str">
        <f>A3</f>
        <v>! 항목A !! 항목B !! 관계 !! 비고</v>
      </c>
      <c r="G3" s="1"/>
      <c r="H3" s="1"/>
      <c r="I3" s="1"/>
      <c r="J3" s="1"/>
      <c r="K3" s="1"/>
      <c r="L3" s="1"/>
      <c r="M3" s="1"/>
      <c r="O3" s="1"/>
      <c r="P3" s="1"/>
      <c r="Q3" s="1"/>
      <c r="R3" s="1"/>
    </row>
    <row r="4" spans="1:18">
      <c r="A4" s="97" t="str">
        <f>'객체뽑기(1)'!B3</f>
        <v>신장</v>
      </c>
      <c r="B4" s="97" t="str">
        <f>'객체뽑기(1)'!B2</f>
        <v>신숙주</v>
      </c>
      <c r="C4" s="98" t="str">
        <f t="shared" ref="C4:C35" si="0">M4</f>
        <v>A는 B의 아버지이다</v>
      </c>
      <c r="D4" s="96"/>
      <c r="E4" s="9" t="str">
        <f>"|[["&amp;A4&amp;"]]||[["&amp;B4&amp;"]]||"&amp;M4&amp;"||"&amp;L4</f>
        <v>|[[신장]]||[[신숙주]]||A는 B의 아버지이다||A ekc:hasSon B</v>
      </c>
      <c r="G4" s="7" t="s">
        <v>38</v>
      </c>
      <c r="H4" s="15" t="s">
        <v>1494</v>
      </c>
      <c r="I4" t="s">
        <v>1495</v>
      </c>
      <c r="J4" s="7">
        <v>0</v>
      </c>
      <c r="K4" s="15" t="str">
        <f>IF(J4=0,(VLOOKUP(I4,'관계어 정리'!$A$2:$M$158,5,0)),IF(J4=1,(VLOOKUP(I4,'관계어 정리'!$B$2:$M$158,5,0)),IF(J4=2,(VLOOKUP(I4,'관계어 정리'!$C$2:$M$158,3,0)),IF(J4=3,(VLOOKUP(I4,'관계어 정리'!$D$2:$M$158,3,0)),0))))</f>
        <v>ekc:hasSon</v>
      </c>
      <c r="L4" s="15" t="str">
        <f>IF(J4=0,(VLOOKUP(I4,'관계어 정리'!$A$2:$M$158,7,0)),IF(J4=1,(VLOOKUP(I4,'관계어 정리'!$B$2:$M$158,7,0)),IF(J4=2,(VLOOKUP(I4,'관계어 정리'!$C$2:$M$158,5,0)),IF(J4=3,(VLOOKUP(I4,'관계어 정리'!$D$2:$M$158,5,0)),0))))</f>
        <v>A ekc:hasSon B</v>
      </c>
      <c r="M4" s="10" t="str">
        <f t="shared" ref="M4:M35" si="1">G4&amp;" "&amp;H4&amp;" "&amp;I4</f>
        <v>A는 B의 아버지이다</v>
      </c>
      <c r="O4" s="3" t="str">
        <f>VLOOKUP(A4,'객체뽑기(1)'!$B$2:$G$45,6,FALSE)</f>
        <v>신장</v>
      </c>
      <c r="P4" s="3" t="str">
        <f>VLOOKUP(B4,'객체뽑기(1)'!$B$2:$G$45,6,FALSE)</f>
        <v>신숙주</v>
      </c>
      <c r="Q4" s="3" t="str">
        <f>K4</f>
        <v>ekc:hasSon</v>
      </c>
      <c r="R4" s="3" t="str">
        <f t="shared" ref="R4:R35" si="2">O4&amp;" "&amp;P4&amp;" "&amp;K4</f>
        <v>신장 신숙주 ekc:hasSon</v>
      </c>
    </row>
    <row r="5" spans="1:18">
      <c r="A5" s="97" t="str">
        <f>'객체뽑기(1)'!B4</f>
        <v>신장_처_나주정씨</v>
      </c>
      <c r="B5" s="97" t="str">
        <f>B4</f>
        <v>신숙주</v>
      </c>
      <c r="C5" s="98" t="str">
        <f t="shared" si="0"/>
        <v>A는 B의 어머니이다</v>
      </c>
      <c r="D5" s="96"/>
      <c r="E5" s="9" t="str">
        <f t="shared" ref="E5:E8" si="3">"|[["&amp;A5&amp;"]]||[["&amp;B5&amp;"]]||"&amp;M5&amp;"||"&amp;L5</f>
        <v>|[[신장_처_나주정씨]]||[[신숙주]]||A는 B의 어머니이다||A ekc:hasSon B</v>
      </c>
      <c r="G5" s="7" t="s">
        <v>38</v>
      </c>
      <c r="H5" s="15" t="s">
        <v>1494</v>
      </c>
      <c r="I5" t="s">
        <v>1496</v>
      </c>
      <c r="J5" s="7">
        <v>0</v>
      </c>
      <c r="K5" s="15" t="str">
        <f>IF(J5=0,(VLOOKUP(I5,'관계어 정리'!$A$2:$M$158,5,0)),IF(J5=1,(VLOOKUP(I5,'관계어 정리'!$B$2:$M$158,5,0)),IF(J5=2,(VLOOKUP(I5,'관계어 정리'!$C$2:$M$158,3,0)),IF(J5=3,(VLOOKUP(I5,'관계어 정리'!$D$2:$M$158,3,0)),0))))</f>
        <v>ekc:hasSon</v>
      </c>
      <c r="L5" s="15" t="str">
        <f>IF(J5=0,(VLOOKUP(I5,'관계어 정리'!$A$2:$M$158,7,0)),IF(J5=1,(VLOOKUP(I5,'관계어 정리'!$B$2:$M$158,7,0)),IF(J5=2,(VLOOKUP(I5,'관계어 정리'!$C$2:$M$158,5,0)),IF(J5=3,(VLOOKUP(I5,'관계어 정리'!$D$2:$M$158,5,0)),0))))</f>
        <v>A ekc:hasSon B</v>
      </c>
      <c r="M5" s="10" t="str">
        <f t="shared" si="1"/>
        <v>A는 B의 어머니이다</v>
      </c>
      <c r="O5" s="3" t="str">
        <f>VLOOKUP(A5,'객체뽑기(1)'!$B$2:$G$45,6,FALSE)</f>
        <v>신장_처_나주정씨</v>
      </c>
      <c r="P5" s="3" t="str">
        <f>VLOOKUP(B5,'객체뽑기(1)'!$B$2:$G$45,6,FALSE)</f>
        <v>신숙주</v>
      </c>
      <c r="Q5" s="3" t="str">
        <f t="shared" ref="Q5:Q8" si="4">K5</f>
        <v>ekc:hasSon</v>
      </c>
      <c r="R5" s="3" t="str">
        <f t="shared" si="2"/>
        <v>신장_처_나주정씨 신숙주 ekc:hasSon</v>
      </c>
    </row>
    <row r="6" spans="1:18">
      <c r="A6" s="97" t="str">
        <f>'객체뽑기(1)'!B5</f>
        <v>집현전</v>
      </c>
      <c r="B6" s="97" t="str">
        <f>'객체뽑기(1)'!B2</f>
        <v>신숙주</v>
      </c>
      <c r="C6" s="98" t="str">
        <f t="shared" si="0"/>
        <v>A는 B를 구성원으로 갖는다</v>
      </c>
      <c r="D6" s="96"/>
      <c r="E6" s="9" t="str">
        <f t="shared" si="3"/>
        <v>|[[집현전]]||[[신숙주]]||A는 B를 구성원으로 갖는다||A foaf:member B</v>
      </c>
      <c r="G6" s="7" t="s">
        <v>38</v>
      </c>
      <c r="H6" s="15" t="s">
        <v>1497</v>
      </c>
      <c r="I6" s="146" t="s">
        <v>1498</v>
      </c>
      <c r="J6" s="7">
        <v>0</v>
      </c>
      <c r="K6" s="15" t="str">
        <f>IF(J6=0,(VLOOKUP(I6,'관계어 정리'!$A$2:$M$158,5,0)),IF(J6=1,(VLOOKUP(I6,'관계어 정리'!$B$2:$M$158,5,0)),IF(J6=2,(VLOOKUP(I6,'관계어 정리'!$C$2:$M$158,3,0)),IF(J6=3,(VLOOKUP(I6,'관계어 정리'!$D$2:$M$158,3,0)),0))))</f>
        <v>foaf:member</v>
      </c>
      <c r="L6" s="15" t="str">
        <f>IF(J6=0,(VLOOKUP(I6,'관계어 정리'!$A$2:$M$158,7,0)),IF(J6=1,(VLOOKUP(I6,'관계어 정리'!$B$2:$M$158,7,0)),IF(J6=2,(VLOOKUP(I6,'관계어 정리'!$C$2:$M$158,5,0)),IF(J6=3,(VLOOKUP(I6,'관계어 정리'!$D$2:$M$158,5,0)),0))))</f>
        <v>A foaf:member B</v>
      </c>
      <c r="M6" s="10" t="str">
        <f t="shared" si="1"/>
        <v>A는 B를 구성원으로 갖는다</v>
      </c>
      <c r="O6" s="3" t="str">
        <f>VLOOKUP(A6,'객체뽑기(1)'!$B$2:$G$45,6,FALSE)</f>
        <v>집현전</v>
      </c>
      <c r="P6" s="3" t="str">
        <f>VLOOKUP(B6,'객체뽑기(1)'!$B$2:$G$45,6,FALSE)</f>
        <v>신숙주</v>
      </c>
      <c r="Q6" s="3" t="str">
        <f t="shared" si="4"/>
        <v>foaf:member</v>
      </c>
      <c r="R6" s="3" t="str">
        <f t="shared" si="2"/>
        <v>집현전 신숙주 foaf:member</v>
      </c>
    </row>
    <row r="7" spans="1:18">
      <c r="A7" s="97" t="str">
        <f>A6</f>
        <v>집현전</v>
      </c>
      <c r="B7" s="97" t="str">
        <f>'객체뽑기(1)'!B6</f>
        <v>성삼문</v>
      </c>
      <c r="C7" s="98" t="str">
        <f t="shared" si="0"/>
        <v>A는 B를 구성원으로 갖는다</v>
      </c>
      <c r="D7" s="96"/>
      <c r="E7" s="9" t="str">
        <f t="shared" si="3"/>
        <v>|[[집현전]]||[[성삼문]]||A는 B를 구성원으로 갖는다||A foaf:member B</v>
      </c>
      <c r="G7" s="7" t="s">
        <v>38</v>
      </c>
      <c r="H7" s="15" t="s">
        <v>1497</v>
      </c>
      <c r="I7" s="146" t="s">
        <v>1498</v>
      </c>
      <c r="J7" s="7">
        <v>0</v>
      </c>
      <c r="K7" s="15" t="str">
        <f>IF(J7=0,(VLOOKUP(I7,'관계어 정리'!$A$2:$M$158,5,0)),IF(J7=1,(VLOOKUP(I7,'관계어 정리'!$B$2:$M$158,5,0)),IF(J7=2,(VLOOKUP(I7,'관계어 정리'!$C$2:$M$158,3,0)),IF(J7=3,(VLOOKUP(I7,'관계어 정리'!$D$2:$M$158,3,0)),0))))</f>
        <v>foaf:member</v>
      </c>
      <c r="L7" s="15" t="str">
        <f>IF(J7=0,(VLOOKUP(I7,'관계어 정리'!$A$2:$M$158,7,0)),IF(J7=1,(VLOOKUP(I7,'관계어 정리'!$B$2:$M$158,7,0)),IF(J7=2,(VLOOKUP(I7,'관계어 정리'!$C$2:$M$158,5,0)),IF(J7=3,(VLOOKUP(I7,'관계어 정리'!$D$2:$M$158,5,0)),0))))</f>
        <v>A foaf:member B</v>
      </c>
      <c r="M7" s="10" t="str">
        <f t="shared" si="1"/>
        <v>A는 B를 구성원으로 갖는다</v>
      </c>
      <c r="O7" s="3" t="str">
        <f>VLOOKUP(A7,'객체뽑기(1)'!$B$2:$G$45,6,FALSE)</f>
        <v>집현전</v>
      </c>
      <c r="P7" s="3" t="str">
        <f>VLOOKUP(B7,'객체뽑기(1)'!$B$2:$G$45,6,FALSE)</f>
        <v>성삼문</v>
      </c>
      <c r="Q7" s="3" t="str">
        <f t="shared" si="4"/>
        <v>foaf:member</v>
      </c>
      <c r="R7" s="3" t="str">
        <f t="shared" si="2"/>
        <v>집현전 성삼문 foaf:member</v>
      </c>
    </row>
    <row r="8" spans="1:18">
      <c r="A8" s="97" t="str">
        <f>'객체뽑기(1)'!B7</f>
        <v>계유정난</v>
      </c>
      <c r="B8" s="97" t="str">
        <f>'객체뽑기(1)'!B2</f>
        <v>신숙주</v>
      </c>
      <c r="C8" s="98" t="str">
        <f t="shared" si="0"/>
        <v>A는 B와 관련이 있다</v>
      </c>
      <c r="D8" s="96"/>
      <c r="E8" s="9" t="str">
        <f t="shared" si="3"/>
        <v>|[[계유정난]]||[[신숙주]]||A는 B와 관련이 있다||A edm:isRelatedTo B</v>
      </c>
      <c r="G8" s="7" t="s">
        <v>38</v>
      </c>
      <c r="H8" s="15" t="s">
        <v>1502</v>
      </c>
      <c r="I8" s="146" t="s">
        <v>1503</v>
      </c>
      <c r="J8" s="7">
        <v>0</v>
      </c>
      <c r="K8" s="15" t="str">
        <f>IF(J8=0,(VLOOKUP(I8,'관계어 정리'!$A$2:$M$158,5,0)),IF(J8=1,(VLOOKUP(I8,'관계어 정리'!$B$2:$M$158,5,0)),IF(J8=2,(VLOOKUP(I8,'관계어 정리'!$C$2:$M$158,3,0)),IF(J8=3,(VLOOKUP(I8,'관계어 정리'!$D$2:$M$158,3,0)),0))))</f>
        <v>edm:isRelatedTo</v>
      </c>
      <c r="L8" s="15" t="str">
        <f>IF(J8=0,(VLOOKUP(I8,'관계어 정리'!$A$2:$M$158,7,0)),IF(J8=1,(VLOOKUP(I8,'관계어 정리'!$B$2:$M$158,7,0)),IF(J8=2,(VLOOKUP(I8,'관계어 정리'!$C$2:$M$158,5,0)),IF(J8=3,(VLOOKUP(I8,'관계어 정리'!$D$2:$M$158,5,0)),0))))</f>
        <v>A edm:isRelatedTo B</v>
      </c>
      <c r="M8" s="10" t="str">
        <f t="shared" si="1"/>
        <v>A는 B와 관련이 있다</v>
      </c>
      <c r="O8" s="3" t="str">
        <f>VLOOKUP(A8,'객체뽑기(1)'!$B$2:$G$45,6,FALSE)</f>
        <v>계유정난</v>
      </c>
      <c r="P8" s="3" t="str">
        <f>VLOOKUP(B8,'객체뽑기(1)'!$B$2:$G$45,6,FALSE)</f>
        <v>신숙주</v>
      </c>
      <c r="Q8" s="3" t="str">
        <f t="shared" si="4"/>
        <v>edm:isRelatedTo</v>
      </c>
      <c r="R8" s="3" t="str">
        <f t="shared" si="2"/>
        <v>계유정난 신숙주 edm:isRelatedTo</v>
      </c>
    </row>
    <row r="9" spans="1:18">
      <c r="A9" s="97" t="str">
        <f>A8</f>
        <v>계유정난</v>
      </c>
      <c r="B9" s="97" t="str">
        <f>'객체뽑기(1)'!B9</f>
        <v>조선_세조</v>
      </c>
      <c r="C9" s="98" t="str">
        <f t="shared" si="0"/>
        <v>A는 B와 관련이 있다</v>
      </c>
      <c r="D9" s="96"/>
      <c r="E9" s="9" t="str">
        <f>"|[["&amp;A9&amp;"]]||[["&amp;B9&amp;"]]||"&amp;M9&amp;"||"&amp;L9</f>
        <v>|[[계유정난]]||[[조선_세조]]||A는 B와 관련이 있다||A edm:isRelatedTo B</v>
      </c>
      <c r="G9" s="7" t="s">
        <v>38</v>
      </c>
      <c r="H9" s="15" t="s">
        <v>1502</v>
      </c>
      <c r="I9" s="146" t="s">
        <v>1503</v>
      </c>
      <c r="J9" s="7">
        <v>0</v>
      </c>
      <c r="K9" s="15" t="str">
        <f>IF(J9=0,(VLOOKUP(I9,'관계어 정리'!$A$2:$M$158,5,0)),IF(J9=1,(VLOOKUP(I9,'관계어 정리'!$B$2:$M$158,5,0)),IF(J9=2,(VLOOKUP(I9,'관계어 정리'!$C$2:$M$158,3,0)),IF(J9=3,(VLOOKUP(I9,'관계어 정리'!$D$2:$M$158,3,0)),0))))</f>
        <v>edm:isRelatedTo</v>
      </c>
      <c r="L9" s="15" t="str">
        <f>IF(J9=0,(VLOOKUP(I9,'관계어 정리'!$A$2:$M$158,7,0)),IF(J9=1,(VLOOKUP(I9,'관계어 정리'!$B$2:$M$158,7,0)),IF(J9=2,(VLOOKUP(I9,'관계어 정리'!$C$2:$M$158,5,0)),IF(J9=3,(VLOOKUP(I9,'관계어 정리'!$D$2:$M$158,5,0)),0))))</f>
        <v>A edm:isRelatedTo B</v>
      </c>
      <c r="M9" s="10" t="str">
        <f t="shared" si="1"/>
        <v>A는 B와 관련이 있다</v>
      </c>
      <c r="O9" s="3" t="str">
        <f>VLOOKUP(A9,'객체뽑기(1)'!$B$2:$G$45,6,FALSE)</f>
        <v>계유정난</v>
      </c>
      <c r="P9" s="3" t="str">
        <f>VLOOKUP(B9,'객체뽑기(1)'!$B$2:$G$45,6,FALSE)</f>
        <v>조선_세조</v>
      </c>
      <c r="Q9" s="3" t="str">
        <f>K9</f>
        <v>edm:isRelatedTo</v>
      </c>
      <c r="R9" s="3" t="str">
        <f t="shared" si="2"/>
        <v>계유정난 조선_세조 edm:isRelatedTo</v>
      </c>
    </row>
    <row r="10" spans="1:18">
      <c r="A10" s="97" t="str">
        <f>A9</f>
        <v>계유정난</v>
      </c>
      <c r="B10" s="97" t="str">
        <f>'객체뽑기(1)'!B11</f>
        <v>조선_단종</v>
      </c>
      <c r="C10" s="98" t="str">
        <f t="shared" si="0"/>
        <v>A는 B와 관련이 있다</v>
      </c>
      <c r="D10" s="96"/>
      <c r="E10" s="9" t="str">
        <f t="shared" ref="E10:E13" si="5">"|[["&amp;A10&amp;"]]||[["&amp;B10&amp;"]]||"&amp;M10&amp;"||"&amp;L10</f>
        <v>|[[계유정난]]||[[조선_단종]]||A는 B와 관련이 있다||A edm:isRelatedTo B</v>
      </c>
      <c r="G10" s="7" t="s">
        <v>38</v>
      </c>
      <c r="H10" s="15" t="s">
        <v>1502</v>
      </c>
      <c r="I10" s="146" t="s">
        <v>1503</v>
      </c>
      <c r="J10" s="7">
        <v>0</v>
      </c>
      <c r="K10" s="15" t="str">
        <f>IF(J10=0,(VLOOKUP(I10,'관계어 정리'!$A$2:$M$158,5,0)),IF(J10=1,(VLOOKUP(I10,'관계어 정리'!$B$2:$M$158,5,0)),IF(J10=2,(VLOOKUP(I10,'관계어 정리'!$C$2:$M$158,3,0)),IF(J10=3,(VLOOKUP(I10,'관계어 정리'!$D$2:$M$158,3,0)),0))))</f>
        <v>edm:isRelatedTo</v>
      </c>
      <c r="L10" s="15" t="str">
        <f>IF(J10=0,(VLOOKUP(I10,'관계어 정리'!$A$2:$M$158,7,0)),IF(J10=1,(VLOOKUP(I10,'관계어 정리'!$B$2:$M$158,7,0)),IF(J10=2,(VLOOKUP(I10,'관계어 정리'!$C$2:$M$158,5,0)),IF(J10=3,(VLOOKUP(I10,'관계어 정리'!$D$2:$M$158,5,0)),0))))</f>
        <v>A edm:isRelatedTo B</v>
      </c>
      <c r="M10" s="10" t="str">
        <f t="shared" si="1"/>
        <v>A는 B와 관련이 있다</v>
      </c>
      <c r="O10" s="3" t="str">
        <f>VLOOKUP(A10,'객체뽑기(1)'!$B$2:$G$45,6,FALSE)</f>
        <v>계유정난</v>
      </c>
      <c r="P10" s="3" t="str">
        <f>VLOOKUP(B10,'객체뽑기(1)'!$B$2:$G$45,6,FALSE)</f>
        <v>조선_단종</v>
      </c>
      <c r="Q10" s="3" t="str">
        <f t="shared" ref="Q10:Q13" si="6">K10</f>
        <v>edm:isRelatedTo</v>
      </c>
      <c r="R10" s="3" t="str">
        <f t="shared" si="2"/>
        <v>계유정난 조선_단종 edm:isRelatedTo</v>
      </c>
    </row>
    <row r="11" spans="1:18">
      <c r="A11" s="97" t="str">
        <f>A7</f>
        <v>집현전</v>
      </c>
      <c r="B11" s="97" t="str">
        <f>'객체뽑기(1)'!B12</f>
        <v>동국정운</v>
      </c>
      <c r="C11" s="98" t="str">
        <f t="shared" si="0"/>
        <v>A는 B와 관련이 있다</v>
      </c>
      <c r="D11" s="96"/>
      <c r="E11" s="9" t="str">
        <f t="shared" si="5"/>
        <v>|[[집현전]]||[[동국정운]]||A는 B와 관련이 있다||A edm:isRelatedTo B</v>
      </c>
      <c r="G11" s="7" t="s">
        <v>38</v>
      </c>
      <c r="H11" s="15" t="s">
        <v>1502</v>
      </c>
      <c r="I11" s="146" t="s">
        <v>1503</v>
      </c>
      <c r="J11" s="7">
        <v>0</v>
      </c>
      <c r="K11" s="15" t="str">
        <f>IF(J11=0,(VLOOKUP(I11,'관계어 정리'!$A$2:$M$158,5,0)),IF(J11=1,(VLOOKUP(I11,'관계어 정리'!$B$2:$M$158,5,0)),IF(J11=2,(VLOOKUP(I11,'관계어 정리'!$C$2:$M$158,3,0)),IF(J11=3,(VLOOKUP(I11,'관계어 정리'!$D$2:$M$158,3,0)),0))))</f>
        <v>edm:isRelatedTo</v>
      </c>
      <c r="L11" s="15" t="str">
        <f>IF(J11=0,(VLOOKUP(I11,'관계어 정리'!$A$2:$M$158,7,0)),IF(J11=1,(VLOOKUP(I11,'관계어 정리'!$B$2:$M$158,7,0)),IF(J11=2,(VLOOKUP(I11,'관계어 정리'!$C$2:$M$158,5,0)),IF(J11=3,(VLOOKUP(I11,'관계어 정리'!$D$2:$M$158,5,0)),0))))</f>
        <v>A edm:isRelatedTo B</v>
      </c>
      <c r="M11" s="10" t="str">
        <f t="shared" si="1"/>
        <v>A는 B와 관련이 있다</v>
      </c>
      <c r="O11" s="3" t="str">
        <f>VLOOKUP(A11,'객체뽑기(1)'!$B$2:$G$45,6,FALSE)</f>
        <v>집현전</v>
      </c>
      <c r="P11" s="3" t="str">
        <f>VLOOKUP(B11,'객체뽑기(1)'!$B$2:$G$45,6,FALSE)</f>
        <v>동국정운</v>
      </c>
      <c r="Q11" s="3" t="str">
        <f t="shared" si="6"/>
        <v>edm:isRelatedTo</v>
      </c>
      <c r="R11" s="3" t="str">
        <f t="shared" si="2"/>
        <v>집현전 동국정운 edm:isRelatedTo</v>
      </c>
    </row>
    <row r="12" spans="1:18">
      <c r="A12" s="97" t="str">
        <f>A11</f>
        <v>집현전</v>
      </c>
      <c r="B12" s="97" t="str">
        <f>'객체뽑기(1)'!B13</f>
        <v>홍무정운역훈</v>
      </c>
      <c r="C12" s="98" t="str">
        <f t="shared" si="0"/>
        <v>A는 B와 관련이 있다</v>
      </c>
      <c r="D12" s="96"/>
      <c r="E12" s="9" t="str">
        <f t="shared" si="5"/>
        <v>|[[집현전]]||[[홍무정운역훈]]||A는 B와 관련이 있다||A edm:isRelatedTo B</v>
      </c>
      <c r="G12" s="7" t="s">
        <v>38</v>
      </c>
      <c r="H12" s="15" t="s">
        <v>1502</v>
      </c>
      <c r="I12" s="146" t="s">
        <v>1503</v>
      </c>
      <c r="J12" s="7">
        <v>0</v>
      </c>
      <c r="K12" s="15" t="str">
        <f>IF(J12=0,(VLOOKUP(I12,'관계어 정리'!$A$2:$M$158,5,0)),IF(J12=1,(VLOOKUP(I12,'관계어 정리'!$B$2:$M$158,5,0)),IF(J12=2,(VLOOKUP(I12,'관계어 정리'!$C$2:$M$158,3,0)),IF(J12=3,(VLOOKUP(I12,'관계어 정리'!$D$2:$M$158,3,0)),0))))</f>
        <v>edm:isRelatedTo</v>
      </c>
      <c r="L12" s="15" t="str">
        <f>IF(J12=0,(VLOOKUP(I12,'관계어 정리'!$A$2:$M$158,7,0)),IF(J12=1,(VLOOKUP(I12,'관계어 정리'!$B$2:$M$158,7,0)),IF(J12=2,(VLOOKUP(I12,'관계어 정리'!$C$2:$M$158,5,0)),IF(J12=3,(VLOOKUP(I12,'관계어 정리'!$D$2:$M$158,5,0)),0))))</f>
        <v>A edm:isRelatedTo B</v>
      </c>
      <c r="M12" s="10" t="str">
        <f t="shared" si="1"/>
        <v>A는 B와 관련이 있다</v>
      </c>
      <c r="O12" s="3" t="str">
        <f>VLOOKUP(A12,'객체뽑기(1)'!$B$2:$G$45,6,FALSE)</f>
        <v>집현전</v>
      </c>
      <c r="P12" s="3" t="str">
        <f>VLOOKUP(B12,'객체뽑기(1)'!$B$2:$G$45,6,FALSE)</f>
        <v>홍무정운역훈</v>
      </c>
      <c r="Q12" s="3" t="str">
        <f t="shared" si="6"/>
        <v>edm:isRelatedTo</v>
      </c>
      <c r="R12" s="3" t="str">
        <f t="shared" si="2"/>
        <v>집현전 홍무정운역훈 edm:isRelatedTo</v>
      </c>
    </row>
    <row r="13" spans="1:18">
      <c r="A13" s="97" t="str">
        <f>A12</f>
        <v>집현전</v>
      </c>
      <c r="B13" s="97" t="str">
        <f>'객체뽑기(1)'!B14</f>
        <v>용비어천가</v>
      </c>
      <c r="C13" s="98" t="str">
        <f t="shared" si="0"/>
        <v>A는 B와 관련이 있다</v>
      </c>
      <c r="D13" s="96"/>
      <c r="E13" s="9" t="str">
        <f t="shared" si="5"/>
        <v>|[[집현전]]||[[용비어천가]]||A는 B와 관련이 있다||A edm:isRelatedTo B</v>
      </c>
      <c r="G13" s="7" t="s">
        <v>38</v>
      </c>
      <c r="H13" s="15" t="s">
        <v>1502</v>
      </c>
      <c r="I13" s="146" t="s">
        <v>1503</v>
      </c>
      <c r="J13" s="7">
        <v>0</v>
      </c>
      <c r="K13" s="15" t="str">
        <f>IF(J13=0,(VLOOKUP(I13,'관계어 정리'!$A$2:$M$158,5,0)),IF(J13=1,(VLOOKUP(I13,'관계어 정리'!$B$2:$M$158,5,0)),IF(J13=2,(VLOOKUP(I13,'관계어 정리'!$C$2:$M$158,3,0)),IF(J13=3,(VLOOKUP(I13,'관계어 정리'!$D$2:$M$158,3,0)),0))))</f>
        <v>edm:isRelatedTo</v>
      </c>
      <c r="L13" s="15" t="str">
        <f>IF(J13=0,(VLOOKUP(I13,'관계어 정리'!$A$2:$M$158,7,0)),IF(J13=1,(VLOOKUP(I13,'관계어 정리'!$B$2:$M$158,7,0)),IF(J13=2,(VLOOKUP(I13,'관계어 정리'!$C$2:$M$158,5,0)),IF(J13=3,(VLOOKUP(I13,'관계어 정리'!$D$2:$M$158,5,0)),0))))</f>
        <v>A edm:isRelatedTo B</v>
      </c>
      <c r="M13" s="10" t="str">
        <f t="shared" si="1"/>
        <v>A는 B와 관련이 있다</v>
      </c>
      <c r="O13" s="3" t="str">
        <f>VLOOKUP(A13,'객체뽑기(1)'!$B$2:$G$45,6,FALSE)</f>
        <v>집현전</v>
      </c>
      <c r="P13" s="3" t="str">
        <f>VLOOKUP(B13,'객체뽑기(1)'!$B$2:$G$45,6,FALSE)</f>
        <v>용비어천가</v>
      </c>
      <c r="Q13" s="3" t="str">
        <f t="shared" si="6"/>
        <v>edm:isRelatedTo</v>
      </c>
      <c r="R13" s="3" t="str">
        <f t="shared" si="2"/>
        <v>집현전 용비어천가 edm:isRelatedTo</v>
      </c>
    </row>
    <row r="14" spans="1:18">
      <c r="A14" s="97" t="str">
        <f>A13</f>
        <v>집현전</v>
      </c>
      <c r="B14" s="97" t="str">
        <f>'객체뽑기(1)'!B17</f>
        <v>훈민정음_해례본</v>
      </c>
      <c r="C14" s="98" t="str">
        <f t="shared" si="0"/>
        <v>A는 B와 관련이 있다</v>
      </c>
      <c r="D14" s="96"/>
      <c r="E14" s="9" t="str">
        <f>"|[["&amp;A14&amp;"]]||[["&amp;B14&amp;"]]||"&amp;M14&amp;"||"&amp;L14</f>
        <v>|[[집현전]]||[[훈민정음_해례본]]||A는 B와 관련이 있다||A edm:isRelatedTo B</v>
      </c>
      <c r="G14" s="7" t="s">
        <v>38</v>
      </c>
      <c r="H14" s="15" t="s">
        <v>1502</v>
      </c>
      <c r="I14" s="146" t="s">
        <v>1503</v>
      </c>
      <c r="J14" s="7">
        <v>0</v>
      </c>
      <c r="K14" s="15" t="str">
        <f>IF(J14=0,(VLOOKUP(I14,'관계어 정리'!$A$2:$M$158,5,0)),IF(J14=1,(VLOOKUP(I14,'관계어 정리'!$B$2:$M$158,5,0)),IF(J14=2,(VLOOKUP(I14,'관계어 정리'!$C$2:$M$158,3,0)),IF(J14=3,(VLOOKUP(I14,'관계어 정리'!$D$2:$M$158,3,0)),0))))</f>
        <v>edm:isRelatedTo</v>
      </c>
      <c r="L14" s="15" t="str">
        <f>IF(J14=0,(VLOOKUP(I14,'관계어 정리'!$A$2:$M$158,7,0)),IF(J14=1,(VLOOKUP(I14,'관계어 정리'!$B$2:$M$158,7,0)),IF(J14=2,(VLOOKUP(I14,'관계어 정리'!$C$2:$M$158,5,0)),IF(J14=3,(VLOOKUP(I14,'관계어 정리'!$D$2:$M$158,5,0)),0))))</f>
        <v>A edm:isRelatedTo B</v>
      </c>
      <c r="M14" s="10" t="str">
        <f t="shared" si="1"/>
        <v>A는 B와 관련이 있다</v>
      </c>
      <c r="O14" s="3" t="str">
        <f>VLOOKUP(A14,'객체뽑기(1)'!$B$2:$G$45,6,FALSE)</f>
        <v>집현전</v>
      </c>
      <c r="P14" s="3" t="str">
        <f>VLOOKUP(B14,'객체뽑기(1)'!$B$2:$G$45,6,FALSE)</f>
        <v>훈민정음_해례본</v>
      </c>
      <c r="Q14" s="3" t="str">
        <f>K14</f>
        <v>edm:isRelatedTo</v>
      </c>
      <c r="R14" s="3" t="str">
        <f t="shared" si="2"/>
        <v>집현전 훈민정음_해례본 edm:isRelatedTo</v>
      </c>
    </row>
    <row r="15" spans="1:18">
      <c r="A15" s="97" t="str">
        <f>A11</f>
        <v>집현전</v>
      </c>
      <c r="B15" s="97" t="str">
        <f>'객체뽑기(1)'!B8</f>
        <v>조선_세종</v>
      </c>
      <c r="C15" s="98" t="str">
        <f t="shared" si="0"/>
        <v>A는 B와 관련이 있다</v>
      </c>
      <c r="D15" s="96"/>
      <c r="E15" s="9" t="str">
        <f t="shared" ref="E15:E18" si="7">"|[["&amp;A15&amp;"]]||[["&amp;B15&amp;"]]||"&amp;M15&amp;"||"&amp;L15</f>
        <v>|[[집현전]]||[[조선_세종]]||A는 B와 관련이 있다||A edm:isRelatedTo B</v>
      </c>
      <c r="G15" s="7" t="s">
        <v>38</v>
      </c>
      <c r="H15" s="15" t="s">
        <v>1502</v>
      </c>
      <c r="I15" s="146" t="s">
        <v>1503</v>
      </c>
      <c r="J15" s="7">
        <v>0</v>
      </c>
      <c r="K15" s="15" t="str">
        <f>IF(J15=0,(VLOOKUP(I15,'관계어 정리'!$A$2:$M$158,5,0)),IF(J15=1,(VLOOKUP(I15,'관계어 정리'!$B$2:$M$158,5,0)),IF(J15=2,(VLOOKUP(I15,'관계어 정리'!$C$2:$M$158,3,0)),IF(J15=3,(VLOOKUP(I15,'관계어 정리'!$D$2:$M$158,3,0)),0))))</f>
        <v>edm:isRelatedTo</v>
      </c>
      <c r="L15" s="15" t="str">
        <f>IF(J15=0,(VLOOKUP(I15,'관계어 정리'!$A$2:$M$158,7,0)),IF(J15=1,(VLOOKUP(I15,'관계어 정리'!$B$2:$M$158,7,0)),IF(J15=2,(VLOOKUP(I15,'관계어 정리'!$C$2:$M$158,5,0)),IF(J15=3,(VLOOKUP(I15,'관계어 정리'!$D$2:$M$158,5,0)),0))))</f>
        <v>A edm:isRelatedTo B</v>
      </c>
      <c r="M15" s="10" t="str">
        <f t="shared" si="1"/>
        <v>A는 B와 관련이 있다</v>
      </c>
      <c r="O15" s="3" t="str">
        <f>VLOOKUP(A15,'객체뽑기(1)'!$B$2:$G$45,6,FALSE)</f>
        <v>집현전</v>
      </c>
      <c r="P15" s="3" t="str">
        <f>VLOOKUP(B15,'객체뽑기(1)'!$B$2:$G$45,6,FALSE)</f>
        <v>조선_세종</v>
      </c>
      <c r="Q15" s="3" t="str">
        <f t="shared" ref="Q15:Q18" si="8">K15</f>
        <v>edm:isRelatedTo</v>
      </c>
      <c r="R15" s="3" t="str">
        <f t="shared" si="2"/>
        <v>집현전 조선_세종 edm:isRelatedTo</v>
      </c>
    </row>
    <row r="16" spans="1:18">
      <c r="A16" s="97" t="str">
        <f>A15</f>
        <v>집현전</v>
      </c>
      <c r="B16" s="97" t="str">
        <f>'객체뽑기(1)'!B10</f>
        <v>조선_문종</v>
      </c>
      <c r="C16" s="98" t="str">
        <f t="shared" si="0"/>
        <v>A는 B와 관련이 있다</v>
      </c>
      <c r="D16" s="96"/>
      <c r="E16" s="9" t="str">
        <f t="shared" si="7"/>
        <v>|[[집현전]]||[[조선_문종]]||A는 B와 관련이 있다||A edm:isRelatedTo B</v>
      </c>
      <c r="G16" s="7" t="s">
        <v>38</v>
      </c>
      <c r="H16" s="15" t="s">
        <v>1502</v>
      </c>
      <c r="I16" s="146" t="s">
        <v>1503</v>
      </c>
      <c r="J16" s="7">
        <v>0</v>
      </c>
      <c r="K16" s="15" t="str">
        <f>IF(J16=0,(VLOOKUP(I16,'관계어 정리'!$A$2:$M$158,5,0)),IF(J16=1,(VLOOKUP(I16,'관계어 정리'!$B$2:$M$158,5,0)),IF(J16=2,(VLOOKUP(I16,'관계어 정리'!$C$2:$M$158,3,0)),IF(J16=3,(VLOOKUP(I16,'관계어 정리'!$D$2:$M$158,3,0)),0))))</f>
        <v>edm:isRelatedTo</v>
      </c>
      <c r="L16" s="15" t="str">
        <f>IF(J16=0,(VLOOKUP(I16,'관계어 정리'!$A$2:$M$158,7,0)),IF(J16=1,(VLOOKUP(I16,'관계어 정리'!$B$2:$M$158,7,0)),IF(J16=2,(VLOOKUP(I16,'관계어 정리'!$C$2:$M$158,5,0)),IF(J16=3,(VLOOKUP(I16,'관계어 정리'!$D$2:$M$158,5,0)),0))))</f>
        <v>A edm:isRelatedTo B</v>
      </c>
      <c r="M16" s="10" t="str">
        <f t="shared" si="1"/>
        <v>A는 B와 관련이 있다</v>
      </c>
      <c r="O16" s="3" t="str">
        <f>VLOOKUP(A16,'객체뽑기(1)'!$B$2:$G$45,6,FALSE)</f>
        <v>집현전</v>
      </c>
      <c r="P16" s="3" t="str">
        <f>VLOOKUP(B16,'객체뽑기(1)'!$B$2:$G$45,6,FALSE)</f>
        <v>조선_문종</v>
      </c>
      <c r="Q16" s="3" t="str">
        <f t="shared" si="8"/>
        <v>edm:isRelatedTo</v>
      </c>
      <c r="R16" s="3" t="str">
        <f t="shared" si="2"/>
        <v>집현전 조선_문종 edm:isRelatedTo</v>
      </c>
    </row>
    <row r="17" spans="1:18">
      <c r="A17" s="97" t="str">
        <f>'객체뽑기(1)'!B11</f>
        <v>조선_단종</v>
      </c>
      <c r="B17" s="97" t="str">
        <f>B4</f>
        <v>신숙주</v>
      </c>
      <c r="C17" s="98" t="str">
        <f t="shared" si="0"/>
        <v>A는 B와 관련이 있다</v>
      </c>
      <c r="D17" s="96"/>
      <c r="E17" s="9" t="str">
        <f t="shared" si="7"/>
        <v>|[[조선_단종]]||[[신숙주]]||A는 B와 관련이 있다||A edm:isRelatedTo B</v>
      </c>
      <c r="G17" s="7" t="s">
        <v>38</v>
      </c>
      <c r="H17" s="15" t="s">
        <v>1502</v>
      </c>
      <c r="I17" s="146" t="s">
        <v>1503</v>
      </c>
      <c r="J17" s="7">
        <v>0</v>
      </c>
      <c r="K17" s="15" t="str">
        <f>IF(J17=0,(VLOOKUP(I17,'관계어 정리'!$A$2:$M$158,5,0)),IF(J17=1,(VLOOKUP(I17,'관계어 정리'!$B$2:$M$158,5,0)),IF(J17=2,(VLOOKUP(I17,'관계어 정리'!$C$2:$M$158,3,0)),IF(J17=3,(VLOOKUP(I17,'관계어 정리'!$D$2:$M$158,3,0)),0))))</f>
        <v>edm:isRelatedTo</v>
      </c>
      <c r="L17" s="15" t="str">
        <f>IF(J17=0,(VLOOKUP(I17,'관계어 정리'!$A$2:$M$158,7,0)),IF(J17=1,(VLOOKUP(I17,'관계어 정리'!$B$2:$M$158,7,0)),IF(J17=2,(VLOOKUP(I17,'관계어 정리'!$C$2:$M$158,5,0)),IF(J17=3,(VLOOKUP(I17,'관계어 정리'!$D$2:$M$158,5,0)),0))))</f>
        <v>A edm:isRelatedTo B</v>
      </c>
      <c r="M17" s="10" t="str">
        <f t="shared" si="1"/>
        <v>A는 B와 관련이 있다</v>
      </c>
      <c r="O17" s="3" t="str">
        <f>VLOOKUP(A17,'객체뽑기(1)'!$B$2:$G$45,6,FALSE)</f>
        <v>조선_단종</v>
      </c>
      <c r="P17" s="3" t="str">
        <f>VLOOKUP(B17,'객체뽑기(1)'!$B$2:$G$45,6,FALSE)</f>
        <v>신숙주</v>
      </c>
      <c r="Q17" s="3" t="str">
        <f t="shared" si="8"/>
        <v>edm:isRelatedTo</v>
      </c>
      <c r="R17" s="3" t="str">
        <f t="shared" si="2"/>
        <v>조선_단종 신숙주 edm:isRelatedTo</v>
      </c>
    </row>
    <row r="18" spans="1:18">
      <c r="A18" s="97" t="str">
        <f>'객체뽑기(1)'!B9</f>
        <v>조선_세조</v>
      </c>
      <c r="B18" s="97" t="str">
        <f>A11</f>
        <v>집현전</v>
      </c>
      <c r="C18" s="98" t="str">
        <f t="shared" si="0"/>
        <v>A는 B와 관련이 있다</v>
      </c>
      <c r="D18" s="96"/>
      <c r="E18" s="9" t="str">
        <f t="shared" si="7"/>
        <v>|[[조선_세조]]||[[집현전]]||A는 B와 관련이 있다||A edm:isRelatedTo B</v>
      </c>
      <c r="G18" s="7" t="s">
        <v>38</v>
      </c>
      <c r="H18" s="15" t="s">
        <v>1502</v>
      </c>
      <c r="I18" s="146" t="s">
        <v>1503</v>
      </c>
      <c r="J18" s="7">
        <v>0</v>
      </c>
      <c r="K18" s="15" t="str">
        <f>IF(J18=0,(VLOOKUP(I18,'관계어 정리'!$A$2:$M$158,5,0)),IF(J18=1,(VLOOKUP(I18,'관계어 정리'!$B$2:$M$158,5,0)),IF(J18=2,(VLOOKUP(I18,'관계어 정리'!$C$2:$M$158,3,0)),IF(J18=3,(VLOOKUP(I18,'관계어 정리'!$D$2:$M$158,3,0)),0))))</f>
        <v>edm:isRelatedTo</v>
      </c>
      <c r="L18" s="15" t="str">
        <f>IF(J18=0,(VLOOKUP(I18,'관계어 정리'!$A$2:$M$158,7,0)),IF(J18=1,(VLOOKUP(I18,'관계어 정리'!$B$2:$M$158,7,0)),IF(J18=2,(VLOOKUP(I18,'관계어 정리'!$C$2:$M$158,5,0)),IF(J18=3,(VLOOKUP(I18,'관계어 정리'!$D$2:$M$158,5,0)),0))))</f>
        <v>A edm:isRelatedTo B</v>
      </c>
      <c r="M18" s="10" t="str">
        <f t="shared" si="1"/>
        <v>A는 B와 관련이 있다</v>
      </c>
      <c r="O18" s="3" t="str">
        <f>VLOOKUP(A18,'객체뽑기(1)'!$B$2:$G$45,6,FALSE)</f>
        <v>조선_세조</v>
      </c>
      <c r="P18" s="3" t="str">
        <f>VLOOKUP(B18,'객체뽑기(1)'!$B$2:$G$45,6,FALSE)</f>
        <v>집현전</v>
      </c>
      <c r="Q18" s="3" t="str">
        <f t="shared" si="8"/>
        <v>edm:isRelatedTo</v>
      </c>
      <c r="R18" s="3" t="str">
        <f t="shared" si="2"/>
        <v>조선_세조 집현전 edm:isRelatedTo</v>
      </c>
    </row>
    <row r="19" spans="1:18">
      <c r="A19" s="97" t="str">
        <f>A18</f>
        <v>조선_세조</v>
      </c>
      <c r="B19" s="97" t="str">
        <f>B17</f>
        <v>신숙주</v>
      </c>
      <c r="C19" s="98" t="str">
        <f t="shared" si="0"/>
        <v>A는 B와 관련이 있다</v>
      </c>
      <c r="D19" s="96"/>
      <c r="E19" s="9" t="str">
        <f>"|[["&amp;A19&amp;"]]||[["&amp;B19&amp;"]]||"&amp;M19&amp;"||"&amp;L19</f>
        <v>|[[조선_세조]]||[[신숙주]]||A는 B와 관련이 있다||A edm:isRelatedTo B</v>
      </c>
      <c r="G19" s="7" t="s">
        <v>38</v>
      </c>
      <c r="H19" s="15" t="s">
        <v>1502</v>
      </c>
      <c r="I19" s="146" t="s">
        <v>1503</v>
      </c>
      <c r="J19" s="7">
        <v>0</v>
      </c>
      <c r="K19" s="15" t="str">
        <f>IF(J19=0,(VLOOKUP(I19,'관계어 정리'!$A$2:$M$158,5,0)),IF(J19=1,(VLOOKUP(I19,'관계어 정리'!$B$2:$M$158,5,0)),IF(J19=2,(VLOOKUP(I19,'관계어 정리'!$C$2:$M$158,3,0)),IF(J19=3,(VLOOKUP(I19,'관계어 정리'!$D$2:$M$158,3,0)),0))))</f>
        <v>edm:isRelatedTo</v>
      </c>
      <c r="L19" s="15" t="str">
        <f>IF(J19=0,(VLOOKUP(I19,'관계어 정리'!$A$2:$M$158,7,0)),IF(J19=1,(VLOOKUP(I19,'관계어 정리'!$B$2:$M$158,7,0)),IF(J19=2,(VLOOKUP(I19,'관계어 정리'!$C$2:$M$158,5,0)),IF(J19=3,(VLOOKUP(I19,'관계어 정리'!$D$2:$M$158,5,0)),0))))</f>
        <v>A edm:isRelatedTo B</v>
      </c>
      <c r="M19" s="10" t="str">
        <f t="shared" si="1"/>
        <v>A는 B와 관련이 있다</v>
      </c>
      <c r="O19" s="3" t="str">
        <f>VLOOKUP(A19,'객체뽑기(1)'!$B$2:$G$45,6,FALSE)</f>
        <v>조선_세조</v>
      </c>
      <c r="P19" s="3" t="str">
        <f>VLOOKUP(B19,'객체뽑기(1)'!$B$2:$G$45,6,FALSE)</f>
        <v>신숙주</v>
      </c>
      <c r="Q19" s="3" t="str">
        <f>K19</f>
        <v>edm:isRelatedTo</v>
      </c>
      <c r="R19" s="3" t="str">
        <f t="shared" si="2"/>
        <v>조선_세조 신숙주 edm:isRelatedTo</v>
      </c>
    </row>
    <row r="20" spans="1:18">
      <c r="A20" s="97" t="str">
        <f>'객체뽑기(1)'!B20</f>
        <v>조선_예종</v>
      </c>
      <c r="B20" s="97" t="str">
        <f>B19</f>
        <v>신숙주</v>
      </c>
      <c r="C20" s="98" t="str">
        <f t="shared" si="0"/>
        <v>A는 B와 관련이 있다</v>
      </c>
      <c r="D20" s="96"/>
      <c r="E20" s="9" t="str">
        <f>"|[["&amp;A20&amp;"]]||[["&amp;B20&amp;"]]||"&amp;M20&amp;"||"&amp;L20</f>
        <v>|[[조선_예종]]||[[신숙주]]||A는 B와 관련이 있다||A edm:isRelatedTo B</v>
      </c>
      <c r="G20" s="7" t="s">
        <v>38</v>
      </c>
      <c r="H20" s="15" t="s">
        <v>1502</v>
      </c>
      <c r="I20" s="146" t="s">
        <v>1503</v>
      </c>
      <c r="J20" s="7">
        <v>0</v>
      </c>
      <c r="K20" s="15" t="str">
        <f>IF(J20=0,(VLOOKUP(I20,'관계어 정리'!$A$2:$M$158,5,0)),IF(J20=1,(VLOOKUP(I20,'관계어 정리'!$B$2:$M$158,5,0)),IF(J20=2,(VLOOKUP(I20,'관계어 정리'!$C$2:$M$158,3,0)),IF(J20=3,(VLOOKUP(I20,'관계어 정리'!$D$2:$M$158,3,0)),0))))</f>
        <v>edm:isRelatedTo</v>
      </c>
      <c r="L20" s="15" t="str">
        <f>IF(J20=0,(VLOOKUP(I20,'관계어 정리'!$A$2:$M$158,7,0)),IF(J20=1,(VLOOKUP(I20,'관계어 정리'!$B$2:$M$158,7,0)),IF(J20=2,(VLOOKUP(I20,'관계어 정리'!$C$2:$M$158,5,0)),IF(J20=3,(VLOOKUP(I20,'관계어 정리'!$D$2:$M$158,5,0)),0))))</f>
        <v>A edm:isRelatedTo B</v>
      </c>
      <c r="M20" s="10" t="str">
        <f t="shared" si="1"/>
        <v>A는 B와 관련이 있다</v>
      </c>
      <c r="O20" s="3" t="str">
        <f>VLOOKUP(A20,'객체뽑기(1)'!$B$2:$G$45,6,FALSE)</f>
        <v>조선_예종</v>
      </c>
      <c r="P20" s="3" t="str">
        <f>VLOOKUP(B20,'객체뽑기(1)'!$B$2:$G$45,6,FALSE)</f>
        <v>신숙주</v>
      </c>
      <c r="Q20" s="3" t="str">
        <f>K20</f>
        <v>edm:isRelatedTo</v>
      </c>
      <c r="R20" s="3" t="str">
        <f t="shared" si="2"/>
        <v>조선_예종 신숙주 edm:isRelatedTo</v>
      </c>
    </row>
    <row r="21" spans="1:18">
      <c r="A21" s="97" t="str">
        <f>'객체뽑기(1)'!B23</f>
        <v>조선_성종</v>
      </c>
      <c r="B21" s="97" t="str">
        <f>B20</f>
        <v>신숙주</v>
      </c>
      <c r="C21" s="98" t="str">
        <f t="shared" si="0"/>
        <v>A는 B와 관련이 있다</v>
      </c>
      <c r="D21" s="96"/>
      <c r="E21" s="9" t="str">
        <f t="shared" ref="E21:E24" si="9">"|[["&amp;A21&amp;"]]||[["&amp;B21&amp;"]]||"&amp;M21&amp;"||"&amp;L21</f>
        <v>|[[조선_성종]]||[[신숙주]]||A는 B와 관련이 있다||A edm:isRelatedTo B</v>
      </c>
      <c r="G21" s="7" t="s">
        <v>38</v>
      </c>
      <c r="H21" s="15" t="s">
        <v>1502</v>
      </c>
      <c r="I21" s="146" t="s">
        <v>1503</v>
      </c>
      <c r="J21" s="7">
        <v>0</v>
      </c>
      <c r="K21" s="15" t="str">
        <f>IF(J21=0,(VLOOKUP(I21,'관계어 정리'!$A$2:$M$158,5,0)),IF(J21=1,(VLOOKUP(I21,'관계어 정리'!$B$2:$M$158,5,0)),IF(J21=2,(VLOOKUP(I21,'관계어 정리'!$C$2:$M$158,3,0)),IF(J21=3,(VLOOKUP(I21,'관계어 정리'!$D$2:$M$158,3,0)),0))))</f>
        <v>edm:isRelatedTo</v>
      </c>
      <c r="L21" s="15" t="str">
        <f>IF(J21=0,(VLOOKUP(I21,'관계어 정리'!$A$2:$M$158,7,0)),IF(J21=1,(VLOOKUP(I21,'관계어 정리'!$B$2:$M$158,7,0)),IF(J21=2,(VLOOKUP(I21,'관계어 정리'!$C$2:$M$158,5,0)),IF(J21=3,(VLOOKUP(I21,'관계어 정리'!$D$2:$M$158,5,0)),0))))</f>
        <v>A edm:isRelatedTo B</v>
      </c>
      <c r="M21" s="10" t="str">
        <f t="shared" si="1"/>
        <v>A는 B와 관련이 있다</v>
      </c>
      <c r="O21" s="3" t="str">
        <f>VLOOKUP(A21,'객체뽑기(1)'!$B$2:$G$45,6,FALSE)</f>
        <v>조선_성종</v>
      </c>
      <c r="P21" s="3" t="str">
        <f>VLOOKUP(B21,'객체뽑기(1)'!$B$2:$G$45,6,FALSE)</f>
        <v>신숙주</v>
      </c>
      <c r="Q21" s="3" t="str">
        <f t="shared" ref="Q21:Q24" si="10">K21</f>
        <v>edm:isRelatedTo</v>
      </c>
      <c r="R21" s="3" t="str">
        <f t="shared" si="2"/>
        <v>조선_성종 신숙주 edm:isRelatedTo</v>
      </c>
    </row>
    <row r="22" spans="1:18">
      <c r="A22" s="97" t="str">
        <f>'객체뽑기(1)'!B25</f>
        <v>정희왕후</v>
      </c>
      <c r="B22" s="97" t="str">
        <f>B21</f>
        <v>신숙주</v>
      </c>
      <c r="C22" s="98" t="str">
        <f t="shared" si="0"/>
        <v>A는 B와 관련이 있다</v>
      </c>
      <c r="D22" s="96"/>
      <c r="E22" s="9" t="str">
        <f t="shared" si="9"/>
        <v>|[[정희왕후]]||[[신숙주]]||A는 B와 관련이 있다||A edm:isRelatedTo B</v>
      </c>
      <c r="G22" s="7" t="s">
        <v>38</v>
      </c>
      <c r="H22" s="15" t="s">
        <v>1502</v>
      </c>
      <c r="I22" s="146" t="s">
        <v>1503</v>
      </c>
      <c r="J22" s="7">
        <v>0</v>
      </c>
      <c r="K22" s="15" t="str">
        <f>IF(J22=0,(VLOOKUP(I22,'관계어 정리'!$A$2:$M$158,5,0)),IF(J22=1,(VLOOKUP(I22,'관계어 정리'!$B$2:$M$158,5,0)),IF(J22=2,(VLOOKUP(I22,'관계어 정리'!$C$2:$M$158,3,0)),IF(J22=3,(VLOOKUP(I22,'관계어 정리'!$D$2:$M$158,3,0)),0))))</f>
        <v>edm:isRelatedTo</v>
      </c>
      <c r="L22" s="15" t="str">
        <f>IF(J22=0,(VLOOKUP(I22,'관계어 정리'!$A$2:$M$158,7,0)),IF(J22=1,(VLOOKUP(I22,'관계어 정리'!$B$2:$M$158,7,0)),IF(J22=2,(VLOOKUP(I22,'관계어 정리'!$C$2:$M$158,5,0)),IF(J22=3,(VLOOKUP(I22,'관계어 정리'!$D$2:$M$158,5,0)),0))))</f>
        <v>A edm:isRelatedTo B</v>
      </c>
      <c r="M22" s="10" t="str">
        <f t="shared" si="1"/>
        <v>A는 B와 관련이 있다</v>
      </c>
      <c r="O22" s="3" t="str">
        <f>VLOOKUP(A22,'객체뽑기(1)'!$B$2:$G$45,6,FALSE)</f>
        <v>정희왕후</v>
      </c>
      <c r="P22" s="3" t="str">
        <f>VLOOKUP(B22,'객체뽑기(1)'!$B$2:$G$45,6,FALSE)</f>
        <v>신숙주</v>
      </c>
      <c r="Q22" s="3" t="str">
        <f t="shared" si="10"/>
        <v>edm:isRelatedTo</v>
      </c>
      <c r="R22" s="3" t="str">
        <f t="shared" si="2"/>
        <v>정희왕후 신숙주 edm:isRelatedTo</v>
      </c>
    </row>
    <row r="23" spans="1:18">
      <c r="A23" s="97" t="str">
        <f>A9</f>
        <v>계유정난</v>
      </c>
      <c r="B23" s="97" t="str">
        <f>'객체뽑기(1)'!B16</f>
        <v>신숙주_공신도상</v>
      </c>
      <c r="C23" s="98" t="str">
        <f t="shared" si="0"/>
        <v>A는 B와 관련이 있다</v>
      </c>
      <c r="D23" s="96"/>
      <c r="E23" s="9" t="str">
        <f t="shared" si="9"/>
        <v>|[[계유정난]]||[[신숙주_공신도상]]||A는 B와 관련이 있다||A edm:isRelatedTo B</v>
      </c>
      <c r="G23" s="7" t="s">
        <v>38</v>
      </c>
      <c r="H23" s="15" t="s">
        <v>1502</v>
      </c>
      <c r="I23" s="146" t="s">
        <v>1503</v>
      </c>
      <c r="J23" s="7">
        <v>0</v>
      </c>
      <c r="K23" s="15" t="str">
        <f>IF(J23=0,(VLOOKUP(I23,'관계어 정리'!$A$2:$M$158,5,0)),IF(J23=1,(VLOOKUP(I23,'관계어 정리'!$B$2:$M$158,5,0)),IF(J23=2,(VLOOKUP(I23,'관계어 정리'!$C$2:$M$158,3,0)),IF(J23=3,(VLOOKUP(I23,'관계어 정리'!$D$2:$M$158,3,0)),0))))</f>
        <v>edm:isRelatedTo</v>
      </c>
      <c r="L23" s="15" t="str">
        <f>IF(J23=0,(VLOOKUP(I23,'관계어 정리'!$A$2:$M$158,7,0)),IF(J23=1,(VLOOKUP(I23,'관계어 정리'!$B$2:$M$158,7,0)),IF(J23=2,(VLOOKUP(I23,'관계어 정리'!$C$2:$M$158,5,0)),IF(J23=3,(VLOOKUP(I23,'관계어 정리'!$D$2:$M$158,5,0)),0))))</f>
        <v>A edm:isRelatedTo B</v>
      </c>
      <c r="M23" s="10" t="str">
        <f t="shared" si="1"/>
        <v>A는 B와 관련이 있다</v>
      </c>
      <c r="O23" s="3" t="str">
        <f>VLOOKUP(A23,'객체뽑기(1)'!$B$2:$G$45,6,FALSE)</f>
        <v>계유정난</v>
      </c>
      <c r="P23" s="3" t="str">
        <f>VLOOKUP(B23,'객체뽑기(1)'!$B$2:$G$45,6,FALSE)</f>
        <v>신숙주_공신도상</v>
      </c>
      <c r="Q23" s="3" t="str">
        <f t="shared" si="10"/>
        <v>edm:isRelatedTo</v>
      </c>
      <c r="R23" s="3" t="str">
        <f t="shared" si="2"/>
        <v>계유정난 신숙주_공신도상 edm:isRelatedTo</v>
      </c>
    </row>
    <row r="24" spans="1:18">
      <c r="A24" s="97" t="str">
        <f>B23</f>
        <v>신숙주_공신도상</v>
      </c>
      <c r="B24" s="97" t="str">
        <f>B22</f>
        <v>신숙주</v>
      </c>
      <c r="C24" s="98" t="str">
        <f t="shared" si="0"/>
        <v>A는 B를 묘사하였다</v>
      </c>
      <c r="D24" s="96"/>
      <c r="E24" s="9" t="str">
        <f t="shared" si="9"/>
        <v>|[[신숙주_공신도상]]||[[신숙주]]||A는 B를 묘사하였다||A ekc:depicts B</v>
      </c>
      <c r="G24" s="7" t="s">
        <v>38</v>
      </c>
      <c r="H24" s="15" t="s">
        <v>1497</v>
      </c>
      <c r="I24" s="146" t="s">
        <v>1504</v>
      </c>
      <c r="J24" s="7">
        <v>0</v>
      </c>
      <c r="K24" s="15" t="str">
        <f>IF(J24=0,(VLOOKUP(I24,'관계어 정리'!$A$2:$M$158,5,0)),IF(J24=1,(VLOOKUP(I24,'관계어 정리'!$B$2:$M$158,5,0)),IF(J24=2,(VLOOKUP(I24,'관계어 정리'!$C$2:$M$158,3,0)),IF(J24=3,(VLOOKUP(I24,'관계어 정리'!$D$2:$M$158,3,0)),0))))</f>
        <v>ekc:depicts</v>
      </c>
      <c r="L24" s="15" t="str">
        <f>IF(J24=0,(VLOOKUP(I24,'관계어 정리'!$A$2:$M$158,7,0)),IF(J24=1,(VLOOKUP(I24,'관계어 정리'!$B$2:$M$158,7,0)),IF(J24=2,(VLOOKUP(I24,'관계어 정리'!$C$2:$M$158,5,0)),IF(J24=3,(VLOOKUP(I24,'관계어 정리'!$D$2:$M$158,5,0)),0))))</f>
        <v>A ekc:depicts B</v>
      </c>
      <c r="M24" s="10" t="str">
        <f t="shared" si="1"/>
        <v>A는 B를 묘사하였다</v>
      </c>
      <c r="O24" s="3" t="str">
        <f>VLOOKUP(A24,'객체뽑기(1)'!$B$2:$G$45,6,FALSE)</f>
        <v>신숙주_공신도상</v>
      </c>
      <c r="P24" s="3" t="str">
        <f>VLOOKUP(B24,'객체뽑기(1)'!$B$2:$G$45,6,FALSE)</f>
        <v>신숙주</v>
      </c>
      <c r="Q24" s="3" t="str">
        <f t="shared" si="10"/>
        <v>ekc:depicts</v>
      </c>
      <c r="R24" s="3" t="str">
        <f t="shared" si="2"/>
        <v>신숙주_공신도상 신숙주 ekc:depicts</v>
      </c>
    </row>
    <row r="25" spans="1:18">
      <c r="A25" s="97" t="str">
        <f>A24</f>
        <v>신숙주_공신도상</v>
      </c>
      <c r="B25" s="97" t="str">
        <f>'객체뽑기(1)'!B15</f>
        <v>청주_구봉영당</v>
      </c>
      <c r="C25" s="98" t="str">
        <f t="shared" si="0"/>
        <v>A는 B에 소장되었다</v>
      </c>
      <c r="D25" s="96"/>
      <c r="E25" s="9" t="str">
        <f>"|[["&amp;A25&amp;"]]||[["&amp;B25&amp;"]]||"&amp;M25&amp;"||"&amp;L25</f>
        <v>|[[신숙주_공신도상]]||[[청주_구봉영당]]||A는 B에 소장되었다||A edm:currentLocation B</v>
      </c>
      <c r="G25" s="7" t="s">
        <v>38</v>
      </c>
      <c r="H25" s="15" t="s">
        <v>1505</v>
      </c>
      <c r="I25" s="146" t="s">
        <v>1506</v>
      </c>
      <c r="J25" s="7">
        <v>0</v>
      </c>
      <c r="K25" s="15" t="str">
        <f>IF(J25=0,(VLOOKUP(I25,'관계어 정리'!$A$2:$M$158,5,0)),IF(J25=1,(VLOOKUP(I25,'관계어 정리'!$B$2:$M$158,5,0)),IF(J25=2,(VLOOKUP(I25,'관계어 정리'!$C$2:$M$158,3,0)),IF(J25=3,(VLOOKUP(I25,'관계어 정리'!$D$2:$M$158,3,0)),0))))</f>
        <v>edm:currentLocation</v>
      </c>
      <c r="L25" s="15" t="str">
        <f>IF(J25=0,(VLOOKUP(I25,'관계어 정리'!$A$2:$M$158,7,0)),IF(J25=1,(VLOOKUP(I25,'관계어 정리'!$B$2:$M$158,7,0)),IF(J25=2,(VLOOKUP(I25,'관계어 정리'!$C$2:$M$158,5,0)),IF(J25=3,(VLOOKUP(I25,'관계어 정리'!$D$2:$M$158,5,0)),0))))</f>
        <v>A edm:currentLocation B</v>
      </c>
      <c r="M25" s="10" t="str">
        <f t="shared" si="1"/>
        <v>A는 B에 소장되었다</v>
      </c>
      <c r="O25" s="3" t="str">
        <f>VLOOKUP(A25,'객체뽑기(1)'!$B$2:$G$45,6,FALSE)</f>
        <v>신숙주_공신도상</v>
      </c>
      <c r="P25" s="3" t="str">
        <f>VLOOKUP(B25,'객체뽑기(1)'!$B$2:$G$45,6,FALSE)</f>
        <v>청주_구봉영당</v>
      </c>
      <c r="Q25" s="3" t="str">
        <f>K25</f>
        <v>edm:currentLocation</v>
      </c>
      <c r="R25" s="3" t="str">
        <f t="shared" si="2"/>
        <v>신숙주_공신도상 청주_구봉영당 edm:currentLocation</v>
      </c>
    </row>
    <row r="26" spans="1:18">
      <c r="A26" s="97" t="str">
        <f>'객체뽑기(1)'!B18</f>
        <v>보한재집</v>
      </c>
      <c r="B26" s="97" t="str">
        <f>B4</f>
        <v>신숙주</v>
      </c>
      <c r="C26" s="98" t="str">
        <f t="shared" si="0"/>
        <v>A는 B에 의해 저술되었다</v>
      </c>
      <c r="D26" s="96"/>
      <c r="E26" s="9" t="str">
        <f t="shared" ref="E26:E29" si="11">"|[["&amp;A26&amp;"]]||[["&amp;B26&amp;"]]||"&amp;M26&amp;"||"&amp;L26</f>
        <v>|[[보한재집]]||[[신숙주]]||A는 B에 의해 저술되었다||A dcterms:creator B</v>
      </c>
      <c r="G26" s="7" t="s">
        <v>38</v>
      </c>
      <c r="H26" s="15" t="s">
        <v>1507</v>
      </c>
      <c r="I26" s="146" t="s">
        <v>1508</v>
      </c>
      <c r="J26" s="7">
        <v>0</v>
      </c>
      <c r="K26" s="15" t="str">
        <f>IF(J26=0,(VLOOKUP(I26,'관계어 정리'!$A$2:$M$158,5,0)),IF(J26=1,(VLOOKUP(I26,'관계어 정리'!$B$2:$M$158,5,0)),IF(J26=2,(VLOOKUP(I26,'관계어 정리'!$C$2:$M$158,3,0)),IF(J26=3,(VLOOKUP(I26,'관계어 정리'!$D$2:$M$158,3,0)),0))))</f>
        <v>dcterms:creator</v>
      </c>
      <c r="L26" s="15" t="str">
        <f>IF(J26=0,(VLOOKUP(I26,'관계어 정리'!$A$2:$M$158,7,0)),IF(J26=1,(VLOOKUP(I26,'관계어 정리'!$B$2:$M$158,7,0)),IF(J26=2,(VLOOKUP(I26,'관계어 정리'!$C$2:$M$158,5,0)),IF(J26=3,(VLOOKUP(I26,'관계어 정리'!$D$2:$M$158,5,0)),0))))</f>
        <v>A dcterms:creator B</v>
      </c>
      <c r="M26" s="10" t="str">
        <f t="shared" si="1"/>
        <v>A는 B에 의해 저술되었다</v>
      </c>
      <c r="O26" s="3" t="str">
        <f>VLOOKUP(A26,'객체뽑기(1)'!$B$2:$G$45,6,FALSE)</f>
        <v>보한재집</v>
      </c>
      <c r="P26" s="3" t="str">
        <f>VLOOKUP(B26,'객체뽑기(1)'!$B$2:$G$45,6,FALSE)</f>
        <v>신숙주</v>
      </c>
      <c r="Q26" s="3" t="str">
        <f t="shared" ref="Q26:Q29" si="12">K26</f>
        <v>dcterms:creator</v>
      </c>
      <c r="R26" s="3" t="str">
        <f t="shared" si="2"/>
        <v>보한재집 신숙주 dcterms:creator</v>
      </c>
    </row>
    <row r="27" spans="1:18">
      <c r="A27" s="97" t="str">
        <f>'객체뽑기(1)'!B19</f>
        <v>해동제국기</v>
      </c>
      <c r="B27" s="97" t="str">
        <f>B26</f>
        <v>신숙주</v>
      </c>
      <c r="C27" s="98" t="str">
        <f t="shared" si="0"/>
        <v>A는 B에 의해 저술되었다</v>
      </c>
      <c r="D27" s="96"/>
      <c r="E27" s="9" t="str">
        <f t="shared" si="11"/>
        <v>|[[해동제국기]]||[[신숙주]]||A는 B에 의해 저술되었다||A dcterms:creator B</v>
      </c>
      <c r="G27" s="7" t="s">
        <v>38</v>
      </c>
      <c r="H27" s="15" t="s">
        <v>1507</v>
      </c>
      <c r="I27" s="146" t="s">
        <v>1508</v>
      </c>
      <c r="J27" s="7">
        <v>0</v>
      </c>
      <c r="K27" s="15" t="str">
        <f>IF(J27=0,(VLOOKUP(I27,'관계어 정리'!$A$2:$M$158,5,0)),IF(J27=1,(VLOOKUP(I27,'관계어 정리'!$B$2:$M$158,5,0)),IF(J27=2,(VLOOKUP(I27,'관계어 정리'!$C$2:$M$158,3,0)),IF(J27=3,(VLOOKUP(I27,'관계어 정리'!$D$2:$M$158,3,0)),0))))</f>
        <v>dcterms:creator</v>
      </c>
      <c r="L27" s="15" t="str">
        <f>IF(J27=0,(VLOOKUP(I27,'관계어 정리'!$A$2:$M$158,7,0)),IF(J27=1,(VLOOKUP(I27,'관계어 정리'!$B$2:$M$158,7,0)),IF(J27=2,(VLOOKUP(I27,'관계어 정리'!$C$2:$M$158,5,0)),IF(J27=3,(VLOOKUP(I27,'관계어 정리'!$D$2:$M$158,5,0)),0))))</f>
        <v>A dcterms:creator B</v>
      </c>
      <c r="M27" s="10" t="str">
        <f t="shared" si="1"/>
        <v>A는 B에 의해 저술되었다</v>
      </c>
      <c r="O27" s="3" t="str">
        <f>VLOOKUP(A27,'객체뽑기(1)'!$B$2:$G$45,6,FALSE)</f>
        <v>해동제국기</v>
      </c>
      <c r="P27" s="3" t="str">
        <f>VLOOKUP(B27,'객체뽑기(1)'!$B$2:$G$45,6,FALSE)</f>
        <v>신숙주</v>
      </c>
      <c r="Q27" s="3" t="str">
        <f t="shared" si="12"/>
        <v>dcterms:creator</v>
      </c>
      <c r="R27" s="3" t="str">
        <f t="shared" si="2"/>
        <v>해동제국기 신숙주 dcterms:creator</v>
      </c>
    </row>
    <row r="28" spans="1:18">
      <c r="A28" s="97" t="str">
        <f>'객체뽑기(1)'!B21</f>
        <v>남이의_옥</v>
      </c>
      <c r="B28" s="97" t="str">
        <f>B27</f>
        <v>신숙주</v>
      </c>
      <c r="C28" s="98" t="str">
        <f t="shared" si="0"/>
        <v>A는 B와 관련이 있다</v>
      </c>
      <c r="D28" s="96"/>
      <c r="E28" s="9" t="str">
        <f t="shared" si="11"/>
        <v>|[[남이의_옥]]||[[신숙주]]||A는 B와 관련이 있다||A edm:isRelatedTo B</v>
      </c>
      <c r="G28" s="7" t="s">
        <v>38</v>
      </c>
      <c r="H28" s="15" t="s">
        <v>1502</v>
      </c>
      <c r="I28" s="146" t="s">
        <v>1503</v>
      </c>
      <c r="J28" s="7">
        <v>0</v>
      </c>
      <c r="K28" s="15" t="str">
        <f>IF(J28=0,(VLOOKUP(I28,'관계어 정리'!$A$2:$M$158,5,0)),IF(J28=1,(VLOOKUP(I28,'관계어 정리'!$B$2:$M$158,5,0)),IF(J28=2,(VLOOKUP(I28,'관계어 정리'!$C$2:$M$158,3,0)),IF(J28=3,(VLOOKUP(I28,'관계어 정리'!$D$2:$M$158,3,0)),0))))</f>
        <v>edm:isRelatedTo</v>
      </c>
      <c r="L28" s="15" t="str">
        <f>IF(J28=0,(VLOOKUP(I28,'관계어 정리'!$A$2:$M$158,7,0)),IF(J28=1,(VLOOKUP(I28,'관계어 정리'!$B$2:$M$158,7,0)),IF(J28=2,(VLOOKUP(I28,'관계어 정리'!$C$2:$M$158,5,0)),IF(J28=3,(VLOOKUP(I28,'관계어 정리'!$D$2:$M$158,5,0)),0))))</f>
        <v>A edm:isRelatedTo B</v>
      </c>
      <c r="M28" s="10" t="str">
        <f t="shared" si="1"/>
        <v>A는 B와 관련이 있다</v>
      </c>
      <c r="O28" s="3" t="str">
        <f>VLOOKUP(A28,'객체뽑기(1)'!$B$2:$G$45,6,FALSE)</f>
        <v>남이의_옥</v>
      </c>
      <c r="P28" s="3" t="str">
        <f>VLOOKUP(B28,'객체뽑기(1)'!$B$2:$G$45,6,FALSE)</f>
        <v>신숙주</v>
      </c>
      <c r="Q28" s="3" t="str">
        <f t="shared" si="12"/>
        <v>edm:isRelatedTo</v>
      </c>
      <c r="R28" s="3" t="str">
        <f t="shared" si="2"/>
        <v>남이의_옥 신숙주 edm:isRelatedTo</v>
      </c>
    </row>
    <row r="29" spans="1:18">
      <c r="A29" s="97" t="str">
        <f>A28</f>
        <v>남이의_옥</v>
      </c>
      <c r="B29" s="97" t="str">
        <f>'객체뽑기(1)'!B22</f>
        <v>남이</v>
      </c>
      <c r="C29" s="98" t="str">
        <f t="shared" si="0"/>
        <v>A는 B와 관련이 있다</v>
      </c>
      <c r="D29" s="96"/>
      <c r="E29" s="9" t="str">
        <f t="shared" si="11"/>
        <v>|[[남이의_옥]]||[[남이]]||A는 B와 관련이 있다||A edm:isRelatedTo B</v>
      </c>
      <c r="G29" s="7" t="s">
        <v>38</v>
      </c>
      <c r="H29" s="15" t="s">
        <v>1502</v>
      </c>
      <c r="I29" s="146" t="s">
        <v>1503</v>
      </c>
      <c r="J29" s="7">
        <v>0</v>
      </c>
      <c r="K29" s="15" t="str">
        <f>IF(J29=0,(VLOOKUP(I29,'관계어 정리'!$A$2:$M$158,5,0)),IF(J29=1,(VLOOKUP(I29,'관계어 정리'!$B$2:$M$158,5,0)),IF(J29=2,(VLOOKUP(I29,'관계어 정리'!$C$2:$M$158,3,0)),IF(J29=3,(VLOOKUP(I29,'관계어 정리'!$D$2:$M$158,3,0)),0))))</f>
        <v>edm:isRelatedTo</v>
      </c>
      <c r="L29" s="15" t="str">
        <f>IF(J29=0,(VLOOKUP(I29,'관계어 정리'!$A$2:$M$158,7,0)),IF(J29=1,(VLOOKUP(I29,'관계어 정리'!$B$2:$M$158,7,0)),IF(J29=2,(VLOOKUP(I29,'관계어 정리'!$C$2:$M$158,5,0)),IF(J29=3,(VLOOKUP(I29,'관계어 정리'!$D$2:$M$158,5,0)),0))))</f>
        <v>A edm:isRelatedTo B</v>
      </c>
      <c r="M29" s="10" t="str">
        <f t="shared" si="1"/>
        <v>A는 B와 관련이 있다</v>
      </c>
      <c r="O29" s="3" t="str">
        <f>VLOOKUP(A29,'객체뽑기(1)'!$B$2:$G$45,6,FALSE)</f>
        <v>남이의_옥</v>
      </c>
      <c r="P29" s="3" t="str">
        <f>VLOOKUP(B29,'객체뽑기(1)'!$B$2:$G$45,6,FALSE)</f>
        <v>남이</v>
      </c>
      <c r="Q29" s="3" t="str">
        <f t="shared" si="12"/>
        <v>edm:isRelatedTo</v>
      </c>
      <c r="R29" s="3" t="str">
        <f t="shared" si="2"/>
        <v>남이의_옥 남이 edm:isRelatedTo</v>
      </c>
    </row>
    <row r="30" spans="1:18">
      <c r="A30" s="97" t="str">
        <f>'객체뽑기(1)'!B21</f>
        <v>남이의_옥</v>
      </c>
      <c r="B30" s="97" t="str">
        <f>'객체뽑기(1)'!B24</f>
        <v>수충보사병기정난익대공신</v>
      </c>
      <c r="C30" s="98" t="str">
        <f t="shared" si="0"/>
        <v>A는 B와 관련이 있다</v>
      </c>
      <c r="D30" s="96"/>
      <c r="E30" s="9" t="str">
        <f>"|[["&amp;A30&amp;"]]||[["&amp;B30&amp;"]]||"&amp;M30&amp;"||"&amp;L30</f>
        <v>|[[남이의_옥]]||[[수충보사병기정난익대공신]]||A는 B와 관련이 있다||A edm:isRelatedTo B</v>
      </c>
      <c r="G30" s="7" t="s">
        <v>38</v>
      </c>
      <c r="H30" s="15" t="s">
        <v>1502</v>
      </c>
      <c r="I30" s="146" t="s">
        <v>1503</v>
      </c>
      <c r="J30" s="7">
        <v>0</v>
      </c>
      <c r="K30" s="15" t="str">
        <f>IF(J30=0,(VLOOKUP(I30,'관계어 정리'!$A$2:$M$158,5,0)),IF(J30=1,(VLOOKUP(I30,'관계어 정리'!$B$2:$M$158,5,0)),IF(J30=2,(VLOOKUP(I30,'관계어 정리'!$C$2:$M$158,3,0)),IF(J30=3,(VLOOKUP(I30,'관계어 정리'!$D$2:$M$158,3,0)),0))))</f>
        <v>edm:isRelatedTo</v>
      </c>
      <c r="L30" s="15" t="str">
        <f>IF(J30=0,(VLOOKUP(I30,'관계어 정리'!$A$2:$M$158,7,0)),IF(J30=1,(VLOOKUP(I30,'관계어 정리'!$B$2:$M$158,7,0)),IF(J30=2,(VLOOKUP(I30,'관계어 정리'!$C$2:$M$158,5,0)),IF(J30=3,(VLOOKUP(I30,'관계어 정리'!$D$2:$M$158,5,0)),0))))</f>
        <v>A edm:isRelatedTo B</v>
      </c>
      <c r="M30" s="10" t="str">
        <f t="shared" si="1"/>
        <v>A는 B와 관련이 있다</v>
      </c>
      <c r="O30" s="3" t="str">
        <f>VLOOKUP(A30,'객체뽑기(1)'!$B$2:$G$45,6,FALSE)</f>
        <v>남이의_옥</v>
      </c>
      <c r="P30" s="3" t="str">
        <f>VLOOKUP(B30,'객체뽑기(1)'!$B$2:$G$45,6,FALSE)</f>
        <v>수충보사병기정난익대공신</v>
      </c>
      <c r="Q30" s="3" t="str">
        <f>K30</f>
        <v>edm:isRelatedTo</v>
      </c>
      <c r="R30" s="3" t="str">
        <f t="shared" si="2"/>
        <v>남이의_옥 수충보사병기정난익대공신 edm:isRelatedTo</v>
      </c>
    </row>
    <row r="31" spans="1:18">
      <c r="A31" s="97" t="str">
        <f>B30</f>
        <v>수충보사병기정난익대공신</v>
      </c>
      <c r="B31" s="97" t="str">
        <f>B28</f>
        <v>신숙주</v>
      </c>
      <c r="C31" s="98" t="str">
        <f t="shared" si="0"/>
        <v>A는 B를 구성원으로 갖는다</v>
      </c>
      <c r="D31" s="96"/>
      <c r="E31" s="9" t="str">
        <f t="shared" ref="E31:E34" si="13">"|[["&amp;A31&amp;"]]||[["&amp;B31&amp;"]]||"&amp;M31&amp;"||"&amp;L31</f>
        <v>|[[수충보사병기정난익대공신]]||[[신숙주]]||A는 B를 구성원으로 갖는다||A foaf:member B</v>
      </c>
      <c r="G31" s="7" t="s">
        <v>38</v>
      </c>
      <c r="H31" s="15" t="s">
        <v>1497</v>
      </c>
      <c r="I31" s="146" t="s">
        <v>1498</v>
      </c>
      <c r="J31" s="7">
        <v>0</v>
      </c>
      <c r="K31" s="15" t="str">
        <f>IF(J31=0,(VLOOKUP(I31,'관계어 정리'!$A$2:$M$158,5,0)),IF(J31=1,(VLOOKUP(I31,'관계어 정리'!$B$2:$M$158,5,0)),IF(J31=2,(VLOOKUP(I31,'관계어 정리'!$C$2:$M$158,3,0)),IF(J31=3,(VLOOKUP(I31,'관계어 정리'!$D$2:$M$158,3,0)),0))))</f>
        <v>foaf:member</v>
      </c>
      <c r="L31" s="15" t="str">
        <f>IF(J31=0,(VLOOKUP(I31,'관계어 정리'!$A$2:$M$158,7,0)),IF(J31=1,(VLOOKUP(I31,'관계어 정리'!$B$2:$M$158,7,0)),IF(J31=2,(VLOOKUP(I31,'관계어 정리'!$C$2:$M$158,5,0)),IF(J31=3,(VLOOKUP(I31,'관계어 정리'!$D$2:$M$158,5,0)),0))))</f>
        <v>A foaf:member B</v>
      </c>
      <c r="M31" s="10" t="str">
        <f t="shared" si="1"/>
        <v>A는 B를 구성원으로 갖는다</v>
      </c>
      <c r="O31" s="3" t="str">
        <f>VLOOKUP(A31,'객체뽑기(1)'!$B$2:$G$45,6,FALSE)</f>
        <v>수충보사병기정난익대공신</v>
      </c>
      <c r="P31" s="3" t="str">
        <f>VLOOKUP(B31,'객체뽑기(1)'!$B$2:$G$45,6,FALSE)</f>
        <v>신숙주</v>
      </c>
      <c r="Q31" s="3" t="str">
        <f t="shared" ref="Q31:Q34" si="14">K31</f>
        <v>foaf:member</v>
      </c>
      <c r="R31" s="3" t="str">
        <f t="shared" si="2"/>
        <v>수충보사병기정난익대공신 신숙주 foaf:member</v>
      </c>
    </row>
    <row r="32" spans="1:18">
      <c r="A32" s="97" t="str">
        <f>'객체뽑기(1)'!B25</f>
        <v>정희왕후</v>
      </c>
      <c r="B32" s="97" t="str">
        <f>B31</f>
        <v>신숙주</v>
      </c>
      <c r="C32" s="98" t="str">
        <f t="shared" si="0"/>
        <v>A는 B와 관련이 있다</v>
      </c>
      <c r="D32" s="96"/>
      <c r="E32" s="9" t="str">
        <f t="shared" si="13"/>
        <v>|[[정희왕후]]||[[신숙주]]||A는 B와 관련이 있다||A edm:isRelatedTo B</v>
      </c>
      <c r="G32" s="7" t="s">
        <v>38</v>
      </c>
      <c r="H32" s="15" t="s">
        <v>1502</v>
      </c>
      <c r="I32" s="146" t="s">
        <v>1503</v>
      </c>
      <c r="J32" s="7">
        <v>0</v>
      </c>
      <c r="K32" s="15" t="str">
        <f>IF(J32=0,(VLOOKUP(I32,'관계어 정리'!$A$2:$M$158,5,0)),IF(J32=1,(VLOOKUP(I32,'관계어 정리'!$B$2:$M$158,5,0)),IF(J32=2,(VLOOKUP(I32,'관계어 정리'!$C$2:$M$158,3,0)),IF(J32=3,(VLOOKUP(I32,'관계어 정리'!$D$2:$M$158,3,0)),0))))</f>
        <v>edm:isRelatedTo</v>
      </c>
      <c r="L32" s="15" t="str">
        <f>IF(J32=0,(VLOOKUP(I32,'관계어 정리'!$A$2:$M$158,7,0)),IF(J32=1,(VLOOKUP(I32,'관계어 정리'!$B$2:$M$158,7,0)),IF(J32=2,(VLOOKUP(I32,'관계어 정리'!$C$2:$M$158,5,0)),IF(J32=3,(VLOOKUP(I32,'관계어 정리'!$D$2:$M$158,5,0)),0))))</f>
        <v>A edm:isRelatedTo B</v>
      </c>
      <c r="M32" s="10" t="str">
        <f t="shared" si="1"/>
        <v>A는 B와 관련이 있다</v>
      </c>
      <c r="O32" s="3" t="str">
        <f>VLOOKUP(A32,'객체뽑기(1)'!$B$2:$G$45,6,FALSE)</f>
        <v>정희왕후</v>
      </c>
      <c r="P32" s="3" t="str">
        <f>VLOOKUP(B32,'객체뽑기(1)'!$B$2:$G$45,6,FALSE)</f>
        <v>신숙주</v>
      </c>
      <c r="Q32" s="3" t="str">
        <f t="shared" si="14"/>
        <v>edm:isRelatedTo</v>
      </c>
      <c r="R32" s="3" t="str">
        <f t="shared" si="2"/>
        <v>정희왕후 신숙주 edm:isRelatedTo</v>
      </c>
    </row>
    <row r="33" spans="1:18">
      <c r="A33" s="97" t="str">
        <f>B9</f>
        <v>조선_세조</v>
      </c>
      <c r="B33" s="97" t="str">
        <f>A32</f>
        <v>정희왕후</v>
      </c>
      <c r="C33" s="98" t="str">
        <f t="shared" si="0"/>
        <v>A는 B의 남편이다</v>
      </c>
      <c r="D33" s="96"/>
      <c r="E33" s="9" t="str">
        <f t="shared" si="13"/>
        <v>|[[조선_세조]]||[[정희왕후]]||A는 B의 남편이다||A ekc:hasWife B</v>
      </c>
      <c r="G33" s="7" t="s">
        <v>38</v>
      </c>
      <c r="H33" s="15" t="s">
        <v>1494</v>
      </c>
      <c r="I33" s="146" t="s">
        <v>1509</v>
      </c>
      <c r="J33" s="7">
        <v>0</v>
      </c>
      <c r="K33" s="15" t="str">
        <f>IF(J33=0,(VLOOKUP(I33,'관계어 정리'!$A$2:$M$158,5,0)),IF(J33=1,(VLOOKUP(I33,'관계어 정리'!$B$2:$M$158,5,0)),IF(J33=2,(VLOOKUP(I33,'관계어 정리'!$C$2:$M$158,3,0)),IF(J33=3,(VLOOKUP(I33,'관계어 정리'!$D$2:$M$158,3,0)),0))))</f>
        <v>ekc:hasWife</v>
      </c>
      <c r="L33" s="15" t="str">
        <f>IF(J33=0,(VLOOKUP(I33,'관계어 정리'!$A$2:$M$158,7,0)),IF(J33=1,(VLOOKUP(I33,'관계어 정리'!$B$2:$M$158,7,0)),IF(J33=2,(VLOOKUP(I33,'관계어 정리'!$C$2:$M$158,5,0)),IF(J33=3,(VLOOKUP(I33,'관계어 정리'!$D$2:$M$158,5,0)),0))))</f>
        <v>A ekc:hasWife B</v>
      </c>
      <c r="M33" s="10" t="str">
        <f t="shared" si="1"/>
        <v>A는 B의 남편이다</v>
      </c>
      <c r="O33" s="3" t="str">
        <f>VLOOKUP(A33,'객체뽑기(1)'!$B$2:$G$45,6,FALSE)</f>
        <v>조선_세조</v>
      </c>
      <c r="P33" s="3" t="str">
        <f>VLOOKUP(B33,'객체뽑기(1)'!$B$2:$G$45,6,FALSE)</f>
        <v>정희왕후</v>
      </c>
      <c r="Q33" s="3" t="str">
        <f t="shared" si="14"/>
        <v>ekc:hasWife</v>
      </c>
      <c r="R33" s="3" t="str">
        <f t="shared" si="2"/>
        <v>조선_세조 정희왕후 ekc:hasWife</v>
      </c>
    </row>
    <row r="34" spans="1:18">
      <c r="A34" s="97" t="str">
        <f>A33</f>
        <v>조선_세조</v>
      </c>
      <c r="B34" s="97" t="str">
        <f>'객체뽑기(1)'!B26</f>
        <v>의경세자</v>
      </c>
      <c r="C34" s="98" t="str">
        <f t="shared" si="0"/>
        <v>A는 B의 아버지이다</v>
      </c>
      <c r="D34" s="96"/>
      <c r="E34" s="9" t="str">
        <f t="shared" si="13"/>
        <v>|[[조선_세조]]||[[의경세자]]||A는 B의 아버지이다||A ekc:hasSon B</v>
      </c>
      <c r="G34" s="7" t="s">
        <v>38</v>
      </c>
      <c r="H34" s="15" t="s">
        <v>1494</v>
      </c>
      <c r="I34" s="146" t="s">
        <v>1495</v>
      </c>
      <c r="J34" s="7">
        <v>0</v>
      </c>
      <c r="K34" s="15" t="str">
        <f>IF(J34=0,(VLOOKUP(I34,'관계어 정리'!$A$2:$M$158,5,0)),IF(J34=1,(VLOOKUP(I34,'관계어 정리'!$B$2:$M$158,5,0)),IF(J34=2,(VLOOKUP(I34,'관계어 정리'!$C$2:$M$158,3,0)),IF(J34=3,(VLOOKUP(I34,'관계어 정리'!$D$2:$M$158,3,0)),0))))</f>
        <v>ekc:hasSon</v>
      </c>
      <c r="L34" s="15" t="str">
        <f>IF(J34=0,(VLOOKUP(I34,'관계어 정리'!$A$2:$M$158,7,0)),IF(J34=1,(VLOOKUP(I34,'관계어 정리'!$B$2:$M$158,7,0)),IF(J34=2,(VLOOKUP(I34,'관계어 정리'!$C$2:$M$158,5,0)),IF(J34=3,(VLOOKUP(I34,'관계어 정리'!$D$2:$M$158,5,0)),0))))</f>
        <v>A ekc:hasSon B</v>
      </c>
      <c r="M34" s="10" t="str">
        <f t="shared" si="1"/>
        <v>A는 B의 아버지이다</v>
      </c>
      <c r="O34" s="3" t="str">
        <f>VLOOKUP(A34,'객체뽑기(1)'!$B$2:$G$45,6,FALSE)</f>
        <v>조선_세조</v>
      </c>
      <c r="P34" s="3" t="str">
        <f>VLOOKUP(B34,'객체뽑기(1)'!$B$2:$G$45,6,FALSE)</f>
        <v>의경세자</v>
      </c>
      <c r="Q34" s="3" t="str">
        <f t="shared" si="14"/>
        <v>ekc:hasSon</v>
      </c>
      <c r="R34" s="3" t="str">
        <f t="shared" si="2"/>
        <v>조선_세조 의경세자 ekc:hasSon</v>
      </c>
    </row>
    <row r="35" spans="1:18">
      <c r="A35" s="97" t="str">
        <f>'객체뽑기(1)'!B26</f>
        <v>의경세자</v>
      </c>
      <c r="B35" s="97" t="str">
        <f>'객체뽑기(1)'!B23</f>
        <v>조선_성종</v>
      </c>
      <c r="C35" s="98" t="str">
        <f t="shared" si="0"/>
        <v>A는 B의 아버지이다</v>
      </c>
      <c r="D35" s="96"/>
      <c r="E35" s="9" t="str">
        <f>"|[["&amp;A35&amp;"]]||[["&amp;B35&amp;"]]||"&amp;M35&amp;"||"&amp;L35</f>
        <v>|[[의경세자]]||[[조선_성종]]||A는 B의 아버지이다||A ekc:hasSon B</v>
      </c>
      <c r="G35" s="7" t="s">
        <v>38</v>
      </c>
      <c r="H35" s="15" t="s">
        <v>1494</v>
      </c>
      <c r="I35" s="146" t="s">
        <v>1495</v>
      </c>
      <c r="J35" s="7">
        <v>0</v>
      </c>
      <c r="K35" s="15" t="str">
        <f>IF(J35=0,(VLOOKUP(I35,'관계어 정리'!$A$2:$M$158,5,0)),IF(J35=1,(VLOOKUP(I35,'관계어 정리'!$B$2:$M$158,5,0)),IF(J35=2,(VLOOKUP(I35,'관계어 정리'!$C$2:$M$158,3,0)),IF(J35=3,(VLOOKUP(I35,'관계어 정리'!$D$2:$M$158,3,0)),0))))</f>
        <v>ekc:hasSon</v>
      </c>
      <c r="L35" s="15" t="str">
        <f>IF(J35=0,(VLOOKUP(I35,'관계어 정리'!$A$2:$M$158,7,0)),IF(J35=1,(VLOOKUP(I35,'관계어 정리'!$B$2:$M$158,7,0)),IF(J35=2,(VLOOKUP(I35,'관계어 정리'!$C$2:$M$158,5,0)),IF(J35=3,(VLOOKUP(I35,'관계어 정리'!$D$2:$M$158,5,0)),0))))</f>
        <v>A ekc:hasSon B</v>
      </c>
      <c r="M35" s="10" t="str">
        <f t="shared" si="1"/>
        <v>A는 B의 아버지이다</v>
      </c>
      <c r="O35" s="3" t="str">
        <f>VLOOKUP(A35,'객체뽑기(1)'!$B$2:$G$45,6,FALSE)</f>
        <v>의경세자</v>
      </c>
      <c r="P35" s="3" t="str">
        <f>VLOOKUP(B35,'객체뽑기(1)'!$B$2:$G$45,6,FALSE)</f>
        <v>조선_성종</v>
      </c>
      <c r="Q35" s="3" t="str">
        <f>K35</f>
        <v>ekc:hasSon</v>
      </c>
      <c r="R35" s="3" t="str">
        <f t="shared" si="2"/>
        <v>의경세자 조선_성종 ekc:hasSon</v>
      </c>
    </row>
    <row r="36" spans="1:18">
      <c r="A36" s="97" t="str">
        <f>B35</f>
        <v>조선_성종</v>
      </c>
      <c r="B36" s="97" t="str">
        <f>'객체뽑기(1)'!B27</f>
        <v>순성명량경제홍화좌리공신</v>
      </c>
      <c r="C36" s="98" t="str">
        <f t="shared" ref="C36:C37" si="15">M36</f>
        <v>A는 B와 관련이 있다</v>
      </c>
      <c r="D36" s="38"/>
      <c r="E36" s="9" t="str">
        <f>"|[["&amp;A36&amp;"]]||[["&amp;B36&amp;"]]||"&amp;M36&amp;"||"&amp;L36</f>
        <v>|[[조선_성종]]||[[순성명량경제홍화좌리공신]]||A는 B와 관련이 있다||A edm:isRelatedTo B</v>
      </c>
      <c r="G36" s="7" t="s">
        <v>38</v>
      </c>
      <c r="H36" s="15" t="s">
        <v>1502</v>
      </c>
      <c r="I36" s="146" t="s">
        <v>1503</v>
      </c>
      <c r="J36" s="7">
        <v>0</v>
      </c>
      <c r="K36" s="15" t="str">
        <f>IF(J36=0,(VLOOKUP(I36,'관계어 정리'!$A$2:$M$158,5,0)),IF(J36=1,(VLOOKUP(I36,'관계어 정리'!$B$2:$M$158,5,0)),IF(J36=2,(VLOOKUP(I36,'관계어 정리'!$C$2:$M$158,3,0)),IF(J36=3,(VLOOKUP(I36,'관계어 정리'!$D$2:$M$158,3,0)),0))))</f>
        <v>edm:isRelatedTo</v>
      </c>
      <c r="L36" s="15" t="str">
        <f>IF(J36=0,(VLOOKUP(I36,'관계어 정리'!$A$2:$M$158,7,0)),IF(J36=1,(VLOOKUP(I36,'관계어 정리'!$B$2:$M$158,7,0)),IF(J36=2,(VLOOKUP(I36,'관계어 정리'!$C$2:$M$158,5,0)),IF(J36=3,(VLOOKUP(I36,'관계어 정리'!$D$2:$M$158,5,0)),0))))</f>
        <v>A edm:isRelatedTo B</v>
      </c>
      <c r="M36" s="10" t="str">
        <f t="shared" ref="M36:M37" si="16">G36&amp;" "&amp;H36&amp;" "&amp;I36</f>
        <v>A는 B와 관련이 있다</v>
      </c>
      <c r="O36" s="3" t="str">
        <f>VLOOKUP(A36,'객체뽑기(1)'!$B$2:$G$45,6,FALSE)</f>
        <v>조선_성종</v>
      </c>
      <c r="P36" s="3" t="str">
        <f>VLOOKUP(B36,'객체뽑기(1)'!$B$2:$G$45,6,FALSE)</f>
        <v>순성명량경제홍화좌리공신</v>
      </c>
      <c r="Q36" s="3" t="str">
        <f>K36</f>
        <v>edm:isRelatedTo</v>
      </c>
      <c r="R36" s="3" t="str">
        <f t="shared" ref="R36:R37" si="17">O36&amp;" "&amp;P36&amp;" "&amp;K36</f>
        <v>조선_성종 순성명량경제홍화좌리공신 edm:isRelatedTo</v>
      </c>
    </row>
    <row r="37" spans="1:18">
      <c r="A37" s="97" t="str">
        <f>'객체뽑기(1)'!B27</f>
        <v>순성명량경제홍화좌리공신</v>
      </c>
      <c r="B37" s="97" t="str">
        <f>B32</f>
        <v>신숙주</v>
      </c>
      <c r="C37" s="98" t="str">
        <f t="shared" si="15"/>
        <v>A는 B를 구성원으로 갖는다</v>
      </c>
      <c r="D37" s="38"/>
      <c r="E37" s="9" t="str">
        <f t="shared" ref="E37" si="18">"|[["&amp;A37&amp;"]]||[["&amp;B37&amp;"]]||"&amp;M37&amp;"||"&amp;L37</f>
        <v>|[[순성명량경제홍화좌리공신]]||[[신숙주]]||A는 B를 구성원으로 갖는다||A foaf:member B</v>
      </c>
      <c r="G37" s="7" t="s">
        <v>38</v>
      </c>
      <c r="H37" s="15" t="s">
        <v>1497</v>
      </c>
      <c r="I37" s="146" t="s">
        <v>1498</v>
      </c>
      <c r="J37" s="7">
        <v>0</v>
      </c>
      <c r="K37" s="15" t="str">
        <f>IF(J37=0,(VLOOKUP(I37,'관계어 정리'!$A$2:$M$158,5,0)),IF(J37=1,(VLOOKUP(I37,'관계어 정리'!$B$2:$M$158,5,0)),IF(J37=2,(VLOOKUP(I37,'관계어 정리'!$C$2:$M$158,3,0)),IF(J37=3,(VLOOKUP(I37,'관계어 정리'!$D$2:$M$158,3,0)),0))))</f>
        <v>foaf:member</v>
      </c>
      <c r="L37" s="15" t="str">
        <f>IF(J37=0,(VLOOKUP(I37,'관계어 정리'!$A$2:$M$158,7,0)),IF(J37=1,(VLOOKUP(I37,'관계어 정리'!$B$2:$M$158,7,0)),IF(J37=2,(VLOOKUP(I37,'관계어 정리'!$C$2:$M$158,5,0)),IF(J37=3,(VLOOKUP(I37,'관계어 정리'!$D$2:$M$158,5,0)),0))))</f>
        <v>A foaf:member B</v>
      </c>
      <c r="M37" s="10" t="str">
        <f t="shared" si="16"/>
        <v>A는 B를 구성원으로 갖는다</v>
      </c>
      <c r="O37" s="3" t="str">
        <f>VLOOKUP(A37,'객체뽑기(1)'!$B$2:$G$45,6,FALSE)</f>
        <v>순성명량경제홍화좌리공신</v>
      </c>
      <c r="P37" s="3" t="str">
        <f>VLOOKUP(B37,'객체뽑기(1)'!$B$2:$G$45,6,FALSE)</f>
        <v>신숙주</v>
      </c>
      <c r="Q37" s="3" t="str">
        <f t="shared" ref="Q37" si="19">K37</f>
        <v>foaf:member</v>
      </c>
      <c r="R37" s="3" t="str">
        <f t="shared" si="17"/>
        <v>순성명량경제홍화좌리공신 신숙주 foaf:member</v>
      </c>
    </row>
    <row r="38" spans="1:18">
      <c r="A38" s="134" t="str">
        <f>'객체뽑기(1)'!B25</f>
        <v>정희왕후</v>
      </c>
      <c r="B38" s="134" t="str">
        <f>A35</f>
        <v>의경세자</v>
      </c>
      <c r="C38" s="98" t="str">
        <f t="shared" ref="C38" si="20">M38</f>
        <v>A는 B의 어머니이다</v>
      </c>
      <c r="D38" s="133"/>
      <c r="E38" s="9" t="str">
        <f t="shared" ref="E38" si="21">"|[["&amp;A38&amp;"]]||[["&amp;B38&amp;"]]||"&amp;M38&amp;"||"&amp;L38</f>
        <v>|[[정희왕후]]||[[의경세자]]||A는 B의 어머니이다||A ekc:hasSon B</v>
      </c>
      <c r="G38" s="7" t="s">
        <v>38</v>
      </c>
      <c r="H38" s="15" t="s">
        <v>1494</v>
      </c>
      <c r="I38" s="146" t="s">
        <v>1496</v>
      </c>
      <c r="J38" s="7">
        <v>0</v>
      </c>
      <c r="K38" s="15" t="str">
        <f>IF(J38=0,(VLOOKUP(I38,'관계어 정리'!$A$2:$M$158,5,0)),IF(J38=1,(VLOOKUP(I38,'관계어 정리'!$B$2:$M$158,5,0)),IF(J38=2,(VLOOKUP(I38,'관계어 정리'!$C$2:$M$158,3,0)),IF(J38=3,(VLOOKUP(I38,'관계어 정리'!$D$2:$M$158,3,0)),0))))</f>
        <v>ekc:hasSon</v>
      </c>
      <c r="L38" s="15" t="str">
        <f>IF(J38=0,(VLOOKUP(I38,'관계어 정리'!$A$2:$M$158,7,0)),IF(J38=1,(VLOOKUP(I38,'관계어 정리'!$B$2:$M$158,7,0)),IF(J38=2,(VLOOKUP(I38,'관계어 정리'!$C$2:$M$158,5,0)),IF(J38=3,(VLOOKUP(I38,'관계어 정리'!$D$2:$M$158,5,0)),0))))</f>
        <v>A ekc:hasSon B</v>
      </c>
      <c r="M38" s="10" t="str">
        <f t="shared" ref="M38" si="22">G38&amp;" "&amp;H38&amp;" "&amp;I38</f>
        <v>A는 B의 어머니이다</v>
      </c>
      <c r="O38" s="3" t="str">
        <f>VLOOKUP(A38,'객체뽑기(1)'!$B$2:$G$45,6,FALSE)</f>
        <v>정희왕후</v>
      </c>
      <c r="P38" s="3" t="str">
        <f>VLOOKUP(B38,'객체뽑기(1)'!$B$2:$G$45,6,FALSE)</f>
        <v>의경세자</v>
      </c>
      <c r="Q38" s="3" t="str">
        <f t="shared" ref="Q38" si="23">K38</f>
        <v>ekc:hasSon</v>
      </c>
      <c r="R38" s="3" t="str">
        <f t="shared" ref="R38" si="24">O38&amp;" "&amp;P38&amp;" "&amp;K38</f>
        <v>정희왕후 의경세자 ekc:hasSon</v>
      </c>
    </row>
    <row r="39" spans="1:18">
      <c r="A39" s="99" t="s">
        <v>39</v>
      </c>
      <c r="B39" s="38"/>
      <c r="C39" s="16"/>
      <c r="D39" s="16"/>
      <c r="E39" s="9" t="str">
        <f>A39</f>
        <v>|}</v>
      </c>
      <c r="G39" s="16"/>
      <c r="H39" s="16"/>
      <c r="I39" s="16"/>
      <c r="J39" s="16"/>
      <c r="K39" s="6"/>
      <c r="L39" s="6"/>
      <c r="M39" s="11"/>
      <c r="O39" s="16"/>
      <c r="P39" s="16"/>
      <c r="Q39" s="16"/>
      <c r="R39" s="16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4BD6B-E4BC-4D91-BFC9-532A41A9A708}">
  <dimension ref="A1:E132"/>
  <sheetViews>
    <sheetView zoomScaleNormal="100" workbookViewId="0">
      <selection activeCell="E5" sqref="E5"/>
    </sheetView>
    <sheetView workbookViewId="1"/>
  </sheetViews>
  <sheetFormatPr defaultRowHeight="16.5"/>
  <cols>
    <col min="5" max="5" width="74.25" bestFit="1" customWidth="1"/>
  </cols>
  <sheetData>
    <row r="1" spans="1:5">
      <c r="A1" s="105" t="s">
        <v>25</v>
      </c>
      <c r="B1" s="105" t="s">
        <v>26</v>
      </c>
      <c r="C1" s="105" t="s">
        <v>27</v>
      </c>
      <c r="D1" s="105" t="s">
        <v>28</v>
      </c>
      <c r="E1" s="105" t="s">
        <v>29</v>
      </c>
    </row>
    <row r="2" spans="1:5" ht="142.5">
      <c r="A2" s="4" t="s">
        <v>628</v>
      </c>
      <c r="B2" s="105"/>
      <c r="C2" s="105"/>
      <c r="D2" s="105"/>
      <c r="E2" s="8" t="str">
        <f>A2</f>
        <v>{|class="wikitable sortable" style="background:white; width:100%; text-align:center;"</v>
      </c>
    </row>
    <row r="3" spans="1:5" ht="42.75">
      <c r="A3" s="4" t="s">
        <v>36</v>
      </c>
      <c r="B3" s="103"/>
      <c r="C3" s="105"/>
      <c r="D3" s="105"/>
      <c r="E3" s="8" t="str">
        <f>A3</f>
        <v>! 항목A !! 항목B !! 관계 !! 비고</v>
      </c>
    </row>
    <row r="4" spans="1:5">
      <c r="A4" s="105"/>
      <c r="B4" s="105"/>
      <c r="C4" s="98">
        <f>M4</f>
        <v>0</v>
      </c>
      <c r="D4" s="104"/>
      <c r="E4" s="113" t="str">
        <f>'관계정보 (3)'!E4</f>
        <v>|[[신장]]||[[신숙주]]||A는 B의 아버지이다||A ekc:hasSon B</v>
      </c>
    </row>
    <row r="5" spans="1:5">
      <c r="A5" s="2" t="s">
        <v>37</v>
      </c>
      <c r="B5" s="2"/>
      <c r="C5" s="110"/>
      <c r="D5" s="111"/>
      <c r="E5" s="114" t="str">
        <f>A5</f>
        <v>|-</v>
      </c>
    </row>
    <row r="6" spans="1:5">
      <c r="A6" s="105"/>
      <c r="B6" s="105"/>
      <c r="C6" s="98">
        <f>M6</f>
        <v>0</v>
      </c>
      <c r="D6" s="104"/>
      <c r="E6" s="113" t="str">
        <f>'관계정보 (3)'!E5</f>
        <v>|[[신장_처_나주정씨]]||[[신숙주]]||A는 B의 어머니이다||A ekc:hasSon B</v>
      </c>
    </row>
    <row r="7" spans="1:5">
      <c r="A7" s="2" t="s">
        <v>37</v>
      </c>
      <c r="B7" s="2"/>
      <c r="C7" s="110"/>
      <c r="D7" s="111"/>
      <c r="E7" s="114" t="str">
        <f>A7</f>
        <v>|-</v>
      </c>
    </row>
    <row r="8" spans="1:5">
      <c r="A8" s="105"/>
      <c r="B8" s="105"/>
      <c r="C8" s="98">
        <f>M8</f>
        <v>0</v>
      </c>
      <c r="D8" s="104"/>
      <c r="E8" s="113" t="str">
        <f>'관계정보 (3)'!E6</f>
        <v>|[[집현전]]||[[신숙주]]||A는 B를 구성원으로 갖는다||A foaf:member B</v>
      </c>
    </row>
    <row r="9" spans="1:5">
      <c r="A9" s="2" t="s">
        <v>37</v>
      </c>
      <c r="B9" s="2"/>
      <c r="C9" s="110"/>
      <c r="D9" s="111"/>
      <c r="E9" s="114" t="str">
        <f>A9</f>
        <v>|-</v>
      </c>
    </row>
    <row r="10" spans="1:5">
      <c r="A10" s="105"/>
      <c r="B10" s="105"/>
      <c r="C10" s="98">
        <f>M10</f>
        <v>0</v>
      </c>
      <c r="D10" s="104"/>
      <c r="E10" s="113" t="str">
        <f>'관계정보 (3)'!E7</f>
        <v>|[[집현전]]||[[성삼문]]||A는 B를 구성원으로 갖는다||A foaf:member B</v>
      </c>
    </row>
    <row r="11" spans="1:5">
      <c r="A11" s="2" t="s">
        <v>37</v>
      </c>
      <c r="B11" s="2"/>
      <c r="C11" s="110"/>
      <c r="D11" s="111"/>
      <c r="E11" s="114" t="str">
        <f>A11</f>
        <v>|-</v>
      </c>
    </row>
    <row r="12" spans="1:5">
      <c r="A12" s="105"/>
      <c r="B12" s="105"/>
      <c r="C12" s="98">
        <f>M12</f>
        <v>0</v>
      </c>
      <c r="D12" s="104"/>
      <c r="E12" s="113" t="str">
        <f>'관계정보 (3)'!E8</f>
        <v>|[[계유정난]]||[[신숙주]]||A는 B와 관련이 있다||A edm:isRelatedTo B</v>
      </c>
    </row>
    <row r="13" spans="1:5">
      <c r="A13" s="2" t="s">
        <v>37</v>
      </c>
      <c r="B13" s="2"/>
      <c r="C13" s="110"/>
      <c r="D13" s="111"/>
      <c r="E13" s="114" t="str">
        <f>A13</f>
        <v>|-</v>
      </c>
    </row>
    <row r="14" spans="1:5">
      <c r="A14" s="105"/>
      <c r="B14" s="105"/>
      <c r="C14" s="98">
        <f>M14</f>
        <v>0</v>
      </c>
      <c r="D14" s="104"/>
      <c r="E14" s="113" t="str">
        <f>'관계정보 (3)'!E9</f>
        <v>|[[계유정난]]||[[조선_세조]]||A는 B와 관련이 있다||A edm:isRelatedTo B</v>
      </c>
    </row>
    <row r="15" spans="1:5">
      <c r="A15" s="2" t="s">
        <v>37</v>
      </c>
      <c r="B15" s="2"/>
      <c r="C15" s="110"/>
      <c r="D15" s="111"/>
      <c r="E15" s="114" t="str">
        <f>A15</f>
        <v>|-</v>
      </c>
    </row>
    <row r="16" spans="1:5">
      <c r="A16" s="105"/>
      <c r="B16" s="105"/>
      <c r="C16" s="98">
        <f>M16</f>
        <v>0</v>
      </c>
      <c r="D16" s="104"/>
      <c r="E16" s="113" t="str">
        <f>'관계정보 (3)'!E10</f>
        <v>|[[계유정난]]||[[조선_단종]]||A는 B와 관련이 있다||A edm:isRelatedTo B</v>
      </c>
    </row>
    <row r="17" spans="1:5">
      <c r="A17" s="2" t="s">
        <v>37</v>
      </c>
      <c r="B17" s="2"/>
      <c r="C17" s="110"/>
      <c r="D17" s="111"/>
      <c r="E17" s="114" t="str">
        <f>A17</f>
        <v>|-</v>
      </c>
    </row>
    <row r="18" spans="1:5">
      <c r="A18" s="105"/>
      <c r="B18" s="105"/>
      <c r="C18" s="98">
        <f>M18</f>
        <v>0</v>
      </c>
      <c r="D18" s="104"/>
      <c r="E18" s="113" t="str">
        <f>'관계정보 (3)'!E11</f>
        <v>|[[집현전]]||[[동국정운]]||A는 B와 관련이 있다||A edm:isRelatedTo B</v>
      </c>
    </row>
    <row r="19" spans="1:5">
      <c r="A19" s="2" t="s">
        <v>37</v>
      </c>
      <c r="B19" s="2"/>
      <c r="C19" s="110"/>
      <c r="D19" s="111"/>
      <c r="E19" s="114" t="str">
        <f>A19</f>
        <v>|-</v>
      </c>
    </row>
    <row r="20" spans="1:5">
      <c r="A20" s="105"/>
      <c r="B20" s="105"/>
      <c r="C20" s="98">
        <f>M20</f>
        <v>0</v>
      </c>
      <c r="D20" s="104"/>
      <c r="E20" s="113" t="str">
        <f>'관계정보 (3)'!E12</f>
        <v>|[[집현전]]||[[홍무정운역훈]]||A는 B와 관련이 있다||A edm:isRelatedTo B</v>
      </c>
    </row>
    <row r="21" spans="1:5">
      <c r="A21" s="2" t="s">
        <v>37</v>
      </c>
      <c r="B21" s="2"/>
      <c r="C21" s="110"/>
      <c r="D21" s="111"/>
      <c r="E21" s="114" t="str">
        <f>A21</f>
        <v>|-</v>
      </c>
    </row>
    <row r="22" spans="1:5">
      <c r="A22" s="105"/>
      <c r="B22" s="105"/>
      <c r="C22" s="98">
        <f>M22</f>
        <v>0</v>
      </c>
      <c r="D22" s="104"/>
      <c r="E22" s="113" t="str">
        <f>'관계정보 (3)'!E13</f>
        <v>|[[집현전]]||[[용비어천가]]||A는 B와 관련이 있다||A edm:isRelatedTo B</v>
      </c>
    </row>
    <row r="23" spans="1:5">
      <c r="A23" s="2" t="s">
        <v>37</v>
      </c>
      <c r="B23" s="2"/>
      <c r="C23" s="110"/>
      <c r="D23" s="111"/>
      <c r="E23" s="114" t="str">
        <f>A23</f>
        <v>|-</v>
      </c>
    </row>
    <row r="24" spans="1:5">
      <c r="A24" s="105"/>
      <c r="B24" s="105"/>
      <c r="C24" s="98">
        <f>M24</f>
        <v>0</v>
      </c>
      <c r="D24" s="104"/>
      <c r="E24" s="113" t="str">
        <f>'관계정보 (3)'!E14</f>
        <v>|[[집현전]]||[[훈민정음_해례본]]||A는 B와 관련이 있다||A edm:isRelatedTo B</v>
      </c>
    </row>
    <row r="25" spans="1:5">
      <c r="A25" s="2" t="s">
        <v>37</v>
      </c>
      <c r="B25" s="2"/>
      <c r="C25" s="110"/>
      <c r="D25" s="111"/>
      <c r="E25" s="114" t="str">
        <f>A25</f>
        <v>|-</v>
      </c>
    </row>
    <row r="26" spans="1:5">
      <c r="A26" s="105"/>
      <c r="B26" s="105"/>
      <c r="C26" s="98">
        <f>M26</f>
        <v>0</v>
      </c>
      <c r="D26" s="104"/>
      <c r="E26" s="113" t="str">
        <f>'관계정보 (3)'!E15</f>
        <v>|[[집현전]]||[[조선_세종]]||A는 B와 관련이 있다||A edm:isRelatedTo B</v>
      </c>
    </row>
    <row r="27" spans="1:5">
      <c r="A27" s="2" t="s">
        <v>37</v>
      </c>
      <c r="B27" s="2"/>
      <c r="C27" s="110"/>
      <c r="D27" s="111"/>
      <c r="E27" s="114" t="str">
        <f>A27</f>
        <v>|-</v>
      </c>
    </row>
    <row r="28" spans="1:5">
      <c r="A28" s="105"/>
      <c r="B28" s="105"/>
      <c r="C28" s="98">
        <f>M28</f>
        <v>0</v>
      </c>
      <c r="D28" s="104"/>
      <c r="E28" s="113" t="str">
        <f>'관계정보 (3)'!E16</f>
        <v>|[[집현전]]||[[조선_문종]]||A는 B와 관련이 있다||A edm:isRelatedTo B</v>
      </c>
    </row>
    <row r="29" spans="1:5">
      <c r="A29" s="2" t="s">
        <v>37</v>
      </c>
      <c r="B29" s="2"/>
      <c r="C29" s="110"/>
      <c r="D29" s="111"/>
      <c r="E29" s="114" t="str">
        <f>A29</f>
        <v>|-</v>
      </c>
    </row>
    <row r="30" spans="1:5">
      <c r="A30" s="105"/>
      <c r="B30" s="105"/>
      <c r="C30" s="98">
        <f>M30</f>
        <v>0</v>
      </c>
      <c r="D30" s="104"/>
      <c r="E30" s="113" t="str">
        <f>'관계정보 (3)'!E17</f>
        <v>|[[조선_단종]]||[[신숙주]]||A는 B와 관련이 있다||A edm:isRelatedTo B</v>
      </c>
    </row>
    <row r="31" spans="1:5">
      <c r="A31" s="2" t="s">
        <v>37</v>
      </c>
      <c r="B31" s="2"/>
      <c r="C31" s="110"/>
      <c r="D31" s="111"/>
      <c r="E31" s="114" t="str">
        <f>A31</f>
        <v>|-</v>
      </c>
    </row>
    <row r="32" spans="1:5">
      <c r="A32" s="105"/>
      <c r="B32" s="105"/>
      <c r="C32" s="98">
        <f>M32</f>
        <v>0</v>
      </c>
      <c r="D32" s="104"/>
      <c r="E32" s="113" t="str">
        <f>'관계정보 (3)'!E18</f>
        <v>|[[조선_세조]]||[[집현전]]||A는 B와 관련이 있다||A edm:isRelatedTo B</v>
      </c>
    </row>
    <row r="33" spans="1:5">
      <c r="A33" s="2" t="s">
        <v>37</v>
      </c>
      <c r="B33" s="2"/>
      <c r="C33" s="110"/>
      <c r="D33" s="111"/>
      <c r="E33" s="114" t="str">
        <f>A33</f>
        <v>|-</v>
      </c>
    </row>
    <row r="34" spans="1:5">
      <c r="A34" s="105"/>
      <c r="B34" s="105"/>
      <c r="C34" s="98">
        <f>M34</f>
        <v>0</v>
      </c>
      <c r="D34" s="104"/>
      <c r="E34" s="113" t="str">
        <f>'관계정보 (3)'!E19</f>
        <v>|[[조선_세조]]||[[신숙주]]||A는 B와 관련이 있다||A edm:isRelatedTo B</v>
      </c>
    </row>
    <row r="35" spans="1:5">
      <c r="A35" s="2" t="s">
        <v>37</v>
      </c>
      <c r="B35" s="2"/>
      <c r="C35" s="110"/>
      <c r="D35" s="111"/>
      <c r="E35" s="114" t="str">
        <f>A35</f>
        <v>|-</v>
      </c>
    </row>
    <row r="36" spans="1:5">
      <c r="A36" s="105"/>
      <c r="B36" s="105"/>
      <c r="C36" s="98">
        <f>M36</f>
        <v>0</v>
      </c>
      <c r="D36" s="104"/>
      <c r="E36" s="113" t="str">
        <f>'관계정보 (3)'!E20</f>
        <v>|[[조선_예종]]||[[신숙주]]||A는 B와 관련이 있다||A edm:isRelatedTo B</v>
      </c>
    </row>
    <row r="37" spans="1:5">
      <c r="A37" s="2" t="s">
        <v>37</v>
      </c>
      <c r="B37" s="2"/>
      <c r="C37" s="110"/>
      <c r="D37" s="111"/>
      <c r="E37" s="114" t="str">
        <f>A37</f>
        <v>|-</v>
      </c>
    </row>
    <row r="38" spans="1:5">
      <c r="A38" s="105"/>
      <c r="B38" s="105"/>
      <c r="C38" s="98">
        <f>M38</f>
        <v>0</v>
      </c>
      <c r="D38" s="104"/>
      <c r="E38" s="113" t="str">
        <f>'관계정보 (3)'!E21</f>
        <v>|[[조선_성종]]||[[신숙주]]||A는 B와 관련이 있다||A edm:isRelatedTo B</v>
      </c>
    </row>
    <row r="39" spans="1:5">
      <c r="A39" s="2" t="s">
        <v>37</v>
      </c>
      <c r="B39" s="2"/>
      <c r="C39" s="110"/>
      <c r="D39" s="111"/>
      <c r="E39" s="114" t="str">
        <f>A39</f>
        <v>|-</v>
      </c>
    </row>
    <row r="40" spans="1:5">
      <c r="A40" s="105"/>
      <c r="B40" s="105"/>
      <c r="C40" s="98">
        <f>M40</f>
        <v>0</v>
      </c>
      <c r="D40" s="104"/>
      <c r="E40" s="113" t="str">
        <f>'관계정보 (3)'!E22</f>
        <v>|[[정희왕후]]||[[신숙주]]||A는 B와 관련이 있다||A edm:isRelatedTo B</v>
      </c>
    </row>
    <row r="41" spans="1:5">
      <c r="A41" s="2" t="s">
        <v>37</v>
      </c>
      <c r="B41" s="2"/>
      <c r="C41" s="110"/>
      <c r="D41" s="111"/>
      <c r="E41" s="114" t="str">
        <f>A41</f>
        <v>|-</v>
      </c>
    </row>
    <row r="42" spans="1:5">
      <c r="A42" s="105"/>
      <c r="B42" s="105"/>
      <c r="C42" s="98">
        <f>M42</f>
        <v>0</v>
      </c>
      <c r="D42" s="104"/>
      <c r="E42" s="113" t="str">
        <f>'관계정보 (3)'!E23</f>
        <v>|[[계유정난]]||[[신숙주_공신도상]]||A는 B와 관련이 있다||A edm:isRelatedTo B</v>
      </c>
    </row>
    <row r="43" spans="1:5">
      <c r="A43" s="2" t="s">
        <v>37</v>
      </c>
      <c r="B43" s="2"/>
      <c r="C43" s="110"/>
      <c r="D43" s="111"/>
      <c r="E43" s="114" t="str">
        <f>A43</f>
        <v>|-</v>
      </c>
    </row>
    <row r="44" spans="1:5">
      <c r="A44" s="105"/>
      <c r="B44" s="105"/>
      <c r="C44" s="98">
        <f>M44</f>
        <v>0</v>
      </c>
      <c r="D44" s="104"/>
      <c r="E44" s="113" t="str">
        <f>'관계정보 (3)'!E24</f>
        <v>|[[신숙주_공신도상]]||[[신숙주]]||A는 B를 묘사하였다||A ekc:depicts B</v>
      </c>
    </row>
    <row r="45" spans="1:5">
      <c r="A45" s="2" t="s">
        <v>37</v>
      </c>
      <c r="B45" s="2"/>
      <c r="C45" s="110"/>
      <c r="D45" s="111"/>
      <c r="E45" s="114" t="str">
        <f>A45</f>
        <v>|-</v>
      </c>
    </row>
    <row r="46" spans="1:5">
      <c r="A46" s="105"/>
      <c r="B46" s="105"/>
      <c r="C46" s="98">
        <f>M46</f>
        <v>0</v>
      </c>
      <c r="D46" s="104"/>
      <c r="E46" s="113" t="str">
        <f>'관계정보 (3)'!E25</f>
        <v>|[[신숙주_공신도상]]||[[청주_구봉영당]]||A는 B에 소장되었다||A edm:currentLocation B</v>
      </c>
    </row>
    <row r="47" spans="1:5">
      <c r="A47" s="2" t="s">
        <v>37</v>
      </c>
      <c r="B47" s="2"/>
      <c r="C47" s="110"/>
      <c r="D47" s="111"/>
      <c r="E47" s="114" t="str">
        <f>A47</f>
        <v>|-</v>
      </c>
    </row>
    <row r="48" spans="1:5">
      <c r="A48" s="105"/>
      <c r="B48" s="105"/>
      <c r="C48" s="98">
        <f>M48</f>
        <v>0</v>
      </c>
      <c r="D48" s="104"/>
      <c r="E48" s="113" t="str">
        <f>'관계정보 (3)'!E26</f>
        <v>|[[보한재집]]||[[신숙주]]||A는 B에 의해 저술되었다||A dcterms:creator B</v>
      </c>
    </row>
    <row r="49" spans="1:5">
      <c r="A49" s="2" t="s">
        <v>37</v>
      </c>
      <c r="B49" s="2"/>
      <c r="C49" s="110"/>
      <c r="D49" s="111"/>
      <c r="E49" s="114" t="str">
        <f>A49</f>
        <v>|-</v>
      </c>
    </row>
    <row r="50" spans="1:5">
      <c r="A50" s="105"/>
      <c r="B50" s="105"/>
      <c r="C50" s="98">
        <f>M50</f>
        <v>0</v>
      </c>
      <c r="D50" s="104"/>
      <c r="E50" s="113" t="str">
        <f>'관계정보 (3)'!E27</f>
        <v>|[[해동제국기]]||[[신숙주]]||A는 B에 의해 저술되었다||A dcterms:creator B</v>
      </c>
    </row>
    <row r="51" spans="1:5">
      <c r="A51" s="2" t="s">
        <v>37</v>
      </c>
      <c r="B51" s="2"/>
      <c r="C51" s="110"/>
      <c r="D51" s="111"/>
      <c r="E51" s="114" t="str">
        <f>A51</f>
        <v>|-</v>
      </c>
    </row>
    <row r="52" spans="1:5">
      <c r="A52" s="105"/>
      <c r="B52" s="105"/>
      <c r="C52" s="98">
        <f>M52</f>
        <v>0</v>
      </c>
      <c r="D52" s="104"/>
      <c r="E52" s="113" t="str">
        <f>'관계정보 (3)'!E28</f>
        <v>|[[남이의_옥]]||[[신숙주]]||A는 B와 관련이 있다||A edm:isRelatedTo B</v>
      </c>
    </row>
    <row r="53" spans="1:5">
      <c r="A53" s="2" t="s">
        <v>37</v>
      </c>
      <c r="B53" s="2"/>
      <c r="C53" s="110"/>
      <c r="D53" s="111"/>
      <c r="E53" s="114" t="str">
        <f>A53</f>
        <v>|-</v>
      </c>
    </row>
    <row r="54" spans="1:5">
      <c r="A54" s="105"/>
      <c r="B54" s="105"/>
      <c r="C54" s="98">
        <f>M54</f>
        <v>0</v>
      </c>
      <c r="D54" s="104"/>
      <c r="E54" s="113" t="str">
        <f>'관계정보 (3)'!E29</f>
        <v>|[[남이의_옥]]||[[남이]]||A는 B와 관련이 있다||A edm:isRelatedTo B</v>
      </c>
    </row>
    <row r="55" spans="1:5">
      <c r="A55" s="2" t="s">
        <v>37</v>
      </c>
      <c r="B55" s="2"/>
      <c r="C55" s="110"/>
      <c r="D55" s="111"/>
      <c r="E55" s="114" t="str">
        <f>A55</f>
        <v>|-</v>
      </c>
    </row>
    <row r="56" spans="1:5">
      <c r="A56" s="105"/>
      <c r="B56" s="105"/>
      <c r="C56" s="98">
        <f>M56</f>
        <v>0</v>
      </c>
      <c r="D56" s="104"/>
      <c r="E56" s="113" t="str">
        <f>'관계정보 (3)'!E30</f>
        <v>|[[남이의_옥]]||[[수충보사병기정난익대공신]]||A는 B와 관련이 있다||A edm:isRelatedTo B</v>
      </c>
    </row>
    <row r="57" spans="1:5">
      <c r="A57" s="2" t="s">
        <v>37</v>
      </c>
      <c r="B57" s="2"/>
      <c r="C57" s="110"/>
      <c r="D57" s="111"/>
      <c r="E57" s="114" t="str">
        <f>A57</f>
        <v>|-</v>
      </c>
    </row>
    <row r="58" spans="1:5">
      <c r="A58" s="105"/>
      <c r="B58" s="105"/>
      <c r="C58" s="98">
        <f>M58</f>
        <v>0</v>
      </c>
      <c r="D58" s="104"/>
      <c r="E58" s="113" t="str">
        <f>'관계정보 (3)'!E31</f>
        <v>|[[수충보사병기정난익대공신]]||[[신숙주]]||A는 B를 구성원으로 갖는다||A foaf:member B</v>
      </c>
    </row>
    <row r="59" spans="1:5">
      <c r="A59" s="2" t="s">
        <v>37</v>
      </c>
      <c r="B59" s="2"/>
      <c r="C59" s="110"/>
      <c r="D59" s="111"/>
      <c r="E59" s="114" t="str">
        <f>A59</f>
        <v>|-</v>
      </c>
    </row>
    <row r="60" spans="1:5">
      <c r="A60" s="105"/>
      <c r="B60" s="105"/>
      <c r="C60" s="98">
        <f>M60</f>
        <v>0</v>
      </c>
      <c r="D60" s="104"/>
      <c r="E60" s="113" t="str">
        <f>'관계정보 (3)'!E32</f>
        <v>|[[정희왕후]]||[[신숙주]]||A는 B와 관련이 있다||A edm:isRelatedTo B</v>
      </c>
    </row>
    <row r="61" spans="1:5">
      <c r="A61" s="2" t="s">
        <v>37</v>
      </c>
      <c r="B61" s="2"/>
      <c r="C61" s="110"/>
      <c r="D61" s="111"/>
      <c r="E61" s="114" t="str">
        <f>A61</f>
        <v>|-</v>
      </c>
    </row>
    <row r="62" spans="1:5">
      <c r="A62" s="105"/>
      <c r="B62" s="105"/>
      <c r="C62" s="98">
        <f>M62</f>
        <v>0</v>
      </c>
      <c r="D62" s="104"/>
      <c r="E62" s="113" t="str">
        <f>'관계정보 (3)'!E33</f>
        <v>|[[조선_세조]]||[[정희왕후]]||A는 B의 남편이다||A ekc:hasWife B</v>
      </c>
    </row>
    <row r="63" spans="1:5">
      <c r="A63" s="2" t="s">
        <v>37</v>
      </c>
      <c r="B63" s="2"/>
      <c r="C63" s="110"/>
      <c r="D63" s="111"/>
      <c r="E63" s="114" t="str">
        <f>A63</f>
        <v>|-</v>
      </c>
    </row>
    <row r="64" spans="1:5">
      <c r="A64" s="105"/>
      <c r="B64" s="105"/>
      <c r="C64" s="98">
        <f>M64</f>
        <v>0</v>
      </c>
      <c r="D64" s="104"/>
      <c r="E64" s="113" t="str">
        <f>'관계정보 (3)'!E34</f>
        <v>|[[조선_세조]]||[[의경세자]]||A는 B의 아버지이다||A ekc:hasSon B</v>
      </c>
    </row>
    <row r="65" spans="1:5">
      <c r="A65" s="2" t="s">
        <v>37</v>
      </c>
      <c r="B65" s="2"/>
      <c r="C65" s="110"/>
      <c r="D65" s="111"/>
      <c r="E65" s="114" t="str">
        <f>A65</f>
        <v>|-</v>
      </c>
    </row>
    <row r="66" spans="1:5">
      <c r="A66" s="105"/>
      <c r="B66" s="105"/>
      <c r="C66" s="98">
        <f>M66</f>
        <v>0</v>
      </c>
      <c r="D66" s="104"/>
      <c r="E66" s="113" t="str">
        <f>'관계정보 (3)'!E35</f>
        <v>|[[의경세자]]||[[조선_성종]]||A는 B의 아버지이다||A ekc:hasSon B</v>
      </c>
    </row>
    <row r="67" spans="1:5">
      <c r="A67" s="2" t="s">
        <v>37</v>
      </c>
      <c r="B67" s="2"/>
      <c r="C67" s="110"/>
      <c r="D67" s="111"/>
      <c r="E67" s="114" t="str">
        <f>A67</f>
        <v>|-</v>
      </c>
    </row>
    <row r="68" spans="1:5">
      <c r="A68" s="104"/>
      <c r="B68" s="104"/>
      <c r="C68" s="52">
        <f>M68</f>
        <v>0</v>
      </c>
      <c r="D68" s="105"/>
      <c r="E68" s="113" t="str">
        <f>'관계정보 (3)'!E36</f>
        <v>|[[조선_성종]]||[[순성명량경제홍화좌리공신]]||A는 B와 관련이 있다||A edm:isRelatedTo B</v>
      </c>
    </row>
    <row r="69" spans="1:5">
      <c r="A69" s="112" t="s">
        <v>37</v>
      </c>
      <c r="E69" s="115" t="str">
        <f>A69</f>
        <v>|-</v>
      </c>
    </row>
    <row r="70" spans="1:5">
      <c r="A70" s="47"/>
      <c r="B70" s="47"/>
      <c r="C70" s="108">
        <f>M70</f>
        <v>0</v>
      </c>
      <c r="D70" s="47"/>
      <c r="E70" s="116" t="str">
        <f>'관계정보 (3)'!E37</f>
        <v>|[[순성명량경제홍화좌리공신]]||[[신숙주]]||A는 B를 구성원으로 갖는다||A foaf:member B</v>
      </c>
    </row>
    <row r="71" spans="1:5">
      <c r="A71" s="112" t="s">
        <v>37</v>
      </c>
      <c r="E71" s="115" t="str">
        <f>A71</f>
        <v>|-</v>
      </c>
    </row>
    <row r="72" spans="1:5">
      <c r="A72" s="47"/>
      <c r="B72" s="47"/>
      <c r="C72" s="108">
        <f>M72</f>
        <v>0</v>
      </c>
      <c r="D72" s="47"/>
      <c r="E72" s="116" t="e">
        <f>'관계정보 (3)'!#REF!</f>
        <v>#REF!</v>
      </c>
    </row>
    <row r="73" spans="1:5">
      <c r="A73" s="112" t="s">
        <v>37</v>
      </c>
      <c r="E73" s="115" t="str">
        <f>A73</f>
        <v>|-</v>
      </c>
    </row>
    <row r="74" spans="1:5">
      <c r="A74" s="47"/>
      <c r="B74" s="47"/>
      <c r="C74" s="108">
        <f>M74</f>
        <v>0</v>
      </c>
      <c r="D74" s="47"/>
      <c r="E74" s="116" t="e">
        <f>'관계정보 (3)'!#REF!</f>
        <v>#REF!</v>
      </c>
    </row>
    <row r="75" spans="1:5">
      <c r="A75" s="112" t="s">
        <v>37</v>
      </c>
      <c r="E75" s="115" t="str">
        <f>A75</f>
        <v>|-</v>
      </c>
    </row>
    <row r="76" spans="1:5">
      <c r="A76" s="47"/>
      <c r="B76" s="47"/>
      <c r="C76" s="108">
        <f>M76</f>
        <v>0</v>
      </c>
      <c r="D76" s="47"/>
      <c r="E76" s="116" t="e">
        <f>'관계정보 (3)'!#REF!</f>
        <v>#REF!</v>
      </c>
    </row>
    <row r="77" spans="1:5">
      <c r="A77" s="112" t="s">
        <v>37</v>
      </c>
      <c r="E77" s="115" t="str">
        <f>A77</f>
        <v>|-</v>
      </c>
    </row>
    <row r="78" spans="1:5">
      <c r="A78" s="47"/>
      <c r="B78" s="47"/>
      <c r="C78" s="108">
        <f>M78</f>
        <v>0</v>
      </c>
      <c r="D78" s="47"/>
      <c r="E78" s="116" t="e">
        <f>'관계정보 (3)'!#REF!</f>
        <v>#REF!</v>
      </c>
    </row>
    <row r="79" spans="1:5">
      <c r="A79" s="112" t="s">
        <v>37</v>
      </c>
      <c r="E79" s="115" t="str">
        <f>A79</f>
        <v>|-</v>
      </c>
    </row>
    <row r="80" spans="1:5">
      <c r="A80" s="47"/>
      <c r="B80" s="47"/>
      <c r="C80" s="108">
        <f>M80</f>
        <v>0</v>
      </c>
      <c r="D80" s="47"/>
      <c r="E80" s="116" t="e">
        <f>'관계정보 (3)'!#REF!</f>
        <v>#REF!</v>
      </c>
    </row>
    <row r="81" spans="1:5">
      <c r="A81" s="112" t="s">
        <v>37</v>
      </c>
      <c r="E81" s="115" t="str">
        <f>A81</f>
        <v>|-</v>
      </c>
    </row>
    <row r="82" spans="1:5">
      <c r="A82" s="47"/>
      <c r="B82" s="47"/>
      <c r="C82" s="108">
        <f>M82</f>
        <v>0</v>
      </c>
      <c r="D82" s="47"/>
      <c r="E82" s="116" t="e">
        <f>'관계정보 (3)'!#REF!</f>
        <v>#REF!</v>
      </c>
    </row>
    <row r="83" spans="1:5">
      <c r="A83" s="112" t="s">
        <v>37</v>
      </c>
      <c r="E83" s="115" t="str">
        <f>A83</f>
        <v>|-</v>
      </c>
    </row>
    <row r="84" spans="1:5">
      <c r="A84" s="47"/>
      <c r="B84" s="47"/>
      <c r="C84" s="108">
        <f>M84</f>
        <v>0</v>
      </c>
      <c r="D84" s="47"/>
      <c r="E84" s="116" t="e">
        <f>'관계정보 (3)'!#REF!</f>
        <v>#REF!</v>
      </c>
    </row>
    <row r="85" spans="1:5">
      <c r="A85" s="112" t="s">
        <v>37</v>
      </c>
      <c r="E85" s="115" t="str">
        <f>A85</f>
        <v>|-</v>
      </c>
    </row>
    <row r="86" spans="1:5">
      <c r="A86" s="47"/>
      <c r="B86" s="47"/>
      <c r="C86" s="108">
        <f>M86</f>
        <v>0</v>
      </c>
      <c r="D86" s="47"/>
      <c r="E86" s="116" t="e">
        <f>'관계정보 (3)'!#REF!</f>
        <v>#REF!</v>
      </c>
    </row>
    <row r="87" spans="1:5">
      <c r="A87" s="112" t="s">
        <v>37</v>
      </c>
      <c r="E87" s="115" t="str">
        <f>A87</f>
        <v>|-</v>
      </c>
    </row>
    <row r="88" spans="1:5">
      <c r="A88" s="47"/>
      <c r="B88" s="47"/>
      <c r="C88" s="108">
        <f>M88</f>
        <v>0</v>
      </c>
      <c r="D88" s="47"/>
      <c r="E88" s="116" t="e">
        <f>'관계정보 (3)'!#REF!</f>
        <v>#REF!</v>
      </c>
    </row>
    <row r="89" spans="1:5">
      <c r="A89" s="112" t="s">
        <v>37</v>
      </c>
      <c r="E89" s="115" t="str">
        <f>A89</f>
        <v>|-</v>
      </c>
    </row>
    <row r="90" spans="1:5">
      <c r="A90" s="47"/>
      <c r="B90" s="47"/>
      <c r="C90" s="108">
        <f>M90</f>
        <v>0</v>
      </c>
      <c r="D90" s="47"/>
      <c r="E90" s="116" t="e">
        <f>'관계정보 (3)'!#REF!</f>
        <v>#REF!</v>
      </c>
    </row>
    <row r="91" spans="1:5">
      <c r="A91" s="112" t="s">
        <v>37</v>
      </c>
      <c r="E91" s="115" t="str">
        <f>A91</f>
        <v>|-</v>
      </c>
    </row>
    <row r="92" spans="1:5">
      <c r="A92" s="47"/>
      <c r="B92" s="47"/>
      <c r="C92" s="108">
        <f>M92</f>
        <v>0</v>
      </c>
      <c r="D92" s="47"/>
      <c r="E92" s="116" t="e">
        <f>'관계정보 (3)'!#REF!</f>
        <v>#REF!</v>
      </c>
    </row>
    <row r="93" spans="1:5">
      <c r="A93" s="112" t="s">
        <v>37</v>
      </c>
      <c r="E93" s="115" t="str">
        <f>A93</f>
        <v>|-</v>
      </c>
    </row>
    <row r="94" spans="1:5">
      <c r="A94" s="47"/>
      <c r="B94" s="47"/>
      <c r="C94" s="108">
        <f>M94</f>
        <v>0</v>
      </c>
      <c r="D94" s="47"/>
      <c r="E94" s="116" t="e">
        <f>'관계정보 (3)'!#REF!</f>
        <v>#REF!</v>
      </c>
    </row>
    <row r="95" spans="1:5">
      <c r="A95" s="112" t="s">
        <v>37</v>
      </c>
      <c r="E95" s="115" t="str">
        <f>A95</f>
        <v>|-</v>
      </c>
    </row>
    <row r="96" spans="1:5">
      <c r="A96" s="47"/>
      <c r="B96" s="47"/>
      <c r="C96" s="108">
        <f>M96</f>
        <v>0</v>
      </c>
      <c r="D96" s="47"/>
      <c r="E96" s="116" t="e">
        <f>'관계정보 (3)'!#REF!</f>
        <v>#REF!</v>
      </c>
    </row>
    <row r="97" spans="1:5">
      <c r="A97" s="112" t="s">
        <v>37</v>
      </c>
      <c r="E97" s="115" t="str">
        <f>A97</f>
        <v>|-</v>
      </c>
    </row>
    <row r="98" spans="1:5">
      <c r="A98" s="47"/>
      <c r="B98" s="47"/>
      <c r="C98" s="108">
        <f>M98</f>
        <v>0</v>
      </c>
      <c r="D98" s="47"/>
      <c r="E98" s="116" t="e">
        <f>'관계정보 (3)'!#REF!</f>
        <v>#REF!</v>
      </c>
    </row>
    <row r="99" spans="1:5">
      <c r="A99" s="112" t="s">
        <v>37</v>
      </c>
      <c r="E99" s="115" t="str">
        <f>A99</f>
        <v>|-</v>
      </c>
    </row>
    <row r="100" spans="1:5">
      <c r="A100" s="47"/>
      <c r="B100" s="47"/>
      <c r="C100" s="108">
        <f>M100</f>
        <v>0</v>
      </c>
      <c r="D100" s="47"/>
      <c r="E100" s="116" t="e">
        <f>'관계정보 (3)'!#REF!</f>
        <v>#REF!</v>
      </c>
    </row>
    <row r="101" spans="1:5">
      <c r="A101" s="112" t="s">
        <v>37</v>
      </c>
      <c r="E101" s="115" t="str">
        <f>A101</f>
        <v>|-</v>
      </c>
    </row>
    <row r="102" spans="1:5">
      <c r="A102" s="47"/>
      <c r="B102" s="47"/>
      <c r="C102" s="108">
        <f>M102</f>
        <v>0</v>
      </c>
      <c r="D102" s="47"/>
      <c r="E102" s="116" t="e">
        <f>'관계정보 (3)'!#REF!</f>
        <v>#REF!</v>
      </c>
    </row>
    <row r="103" spans="1:5">
      <c r="A103" s="112" t="s">
        <v>37</v>
      </c>
      <c r="E103" s="115" t="str">
        <f>A103</f>
        <v>|-</v>
      </c>
    </row>
    <row r="104" spans="1:5">
      <c r="A104" s="47"/>
      <c r="B104" s="47"/>
      <c r="C104" s="108">
        <f>M104</f>
        <v>0</v>
      </c>
      <c r="D104" s="47"/>
      <c r="E104" s="116" t="e">
        <f>'관계정보 (3)'!#REF!</f>
        <v>#REF!</v>
      </c>
    </row>
    <row r="105" spans="1:5">
      <c r="A105" s="112" t="s">
        <v>37</v>
      </c>
      <c r="E105" s="115" t="str">
        <f>A105</f>
        <v>|-</v>
      </c>
    </row>
    <row r="106" spans="1:5">
      <c r="A106" s="47"/>
      <c r="B106" s="47"/>
      <c r="C106" s="108">
        <f>M106</f>
        <v>0</v>
      </c>
      <c r="D106" s="47"/>
      <c r="E106" s="116" t="e">
        <f>'관계정보 (3)'!#REF!</f>
        <v>#REF!</v>
      </c>
    </row>
    <row r="107" spans="1:5">
      <c r="A107" s="112" t="s">
        <v>37</v>
      </c>
      <c r="E107" s="115" t="str">
        <f>A107</f>
        <v>|-</v>
      </c>
    </row>
    <row r="108" spans="1:5">
      <c r="A108" s="47"/>
      <c r="B108" s="47"/>
      <c r="C108" s="108">
        <f>M108</f>
        <v>0</v>
      </c>
      <c r="D108" s="47"/>
      <c r="E108" s="116" t="e">
        <f>'관계정보 (3)'!#REF!</f>
        <v>#REF!</v>
      </c>
    </row>
    <row r="109" spans="1:5">
      <c r="A109" s="112" t="s">
        <v>37</v>
      </c>
      <c r="E109" s="115" t="str">
        <f>A109</f>
        <v>|-</v>
      </c>
    </row>
    <row r="110" spans="1:5">
      <c r="A110" s="47"/>
      <c r="B110" s="47"/>
      <c r="C110" s="108">
        <f>M110</f>
        <v>0</v>
      </c>
      <c r="D110" s="47"/>
      <c r="E110" s="116" t="e">
        <f>'관계정보 (3)'!#REF!</f>
        <v>#REF!</v>
      </c>
    </row>
    <row r="111" spans="1:5">
      <c r="A111" s="112" t="s">
        <v>37</v>
      </c>
      <c r="E111" s="115" t="str">
        <f>A111</f>
        <v>|-</v>
      </c>
    </row>
    <row r="112" spans="1:5">
      <c r="A112" s="47"/>
      <c r="B112" s="47"/>
      <c r="C112" s="108">
        <f>M112</f>
        <v>0</v>
      </c>
      <c r="D112" s="47"/>
      <c r="E112" s="116" t="e">
        <f>'관계정보 (3)'!#REF!</f>
        <v>#REF!</v>
      </c>
    </row>
    <row r="113" spans="1:5">
      <c r="A113" s="112" t="s">
        <v>37</v>
      </c>
      <c r="E113" s="115" t="str">
        <f>A113</f>
        <v>|-</v>
      </c>
    </row>
    <row r="114" spans="1:5">
      <c r="A114" s="47"/>
      <c r="B114" s="47"/>
      <c r="C114" s="108">
        <f>M114</f>
        <v>0</v>
      </c>
      <c r="D114" s="47"/>
      <c r="E114" s="116" t="e">
        <f>'관계정보 (3)'!#REF!</f>
        <v>#REF!</v>
      </c>
    </row>
    <row r="115" spans="1:5">
      <c r="A115" s="112" t="s">
        <v>37</v>
      </c>
      <c r="E115" s="115" t="str">
        <f>A115</f>
        <v>|-</v>
      </c>
    </row>
    <row r="116" spans="1:5">
      <c r="A116" s="47"/>
      <c r="B116" s="47"/>
      <c r="C116" s="108">
        <f>M116</f>
        <v>0</v>
      </c>
      <c r="D116" s="47"/>
      <c r="E116" s="116" t="e">
        <f>'관계정보 (3)'!#REF!</f>
        <v>#REF!</v>
      </c>
    </row>
    <row r="117" spans="1:5">
      <c r="A117" s="112" t="s">
        <v>37</v>
      </c>
      <c r="E117" s="115" t="str">
        <f>A117</f>
        <v>|-</v>
      </c>
    </row>
    <row r="118" spans="1:5">
      <c r="A118" s="47"/>
      <c r="B118" s="47"/>
      <c r="C118" s="108">
        <f>M118</f>
        <v>0</v>
      </c>
      <c r="D118" s="47"/>
      <c r="E118" s="116" t="e">
        <f>'관계정보 (3)'!#REF!</f>
        <v>#REF!</v>
      </c>
    </row>
    <row r="119" spans="1:5">
      <c r="A119" s="112" t="s">
        <v>37</v>
      </c>
      <c r="E119" s="115" t="str">
        <f>A119</f>
        <v>|-</v>
      </c>
    </row>
    <row r="120" spans="1:5">
      <c r="A120" s="47"/>
      <c r="B120" s="47"/>
      <c r="C120" s="108">
        <f>M120</f>
        <v>0</v>
      </c>
      <c r="D120" s="47"/>
      <c r="E120" s="116" t="e">
        <f>'관계정보 (3)'!#REF!</f>
        <v>#REF!</v>
      </c>
    </row>
    <row r="121" spans="1:5">
      <c r="A121" s="112" t="s">
        <v>37</v>
      </c>
      <c r="E121" s="115" t="str">
        <f>A121</f>
        <v>|-</v>
      </c>
    </row>
    <row r="122" spans="1:5">
      <c r="A122" s="47"/>
      <c r="B122" s="47"/>
      <c r="C122" s="108">
        <f>M122</f>
        <v>0</v>
      </c>
      <c r="D122" s="47"/>
      <c r="E122" s="116" t="e">
        <f>'관계정보 (3)'!#REF!</f>
        <v>#REF!</v>
      </c>
    </row>
    <row r="123" spans="1:5">
      <c r="A123" s="112" t="s">
        <v>37</v>
      </c>
      <c r="E123" s="115" t="str">
        <f>A123</f>
        <v>|-</v>
      </c>
    </row>
    <row r="124" spans="1:5">
      <c r="A124" s="47"/>
      <c r="B124" s="47"/>
      <c r="C124" s="108">
        <f>M124</f>
        <v>0</v>
      </c>
      <c r="D124" s="47"/>
      <c r="E124" s="116" t="e">
        <f>'관계정보 (3)'!#REF!</f>
        <v>#REF!</v>
      </c>
    </row>
    <row r="125" spans="1:5">
      <c r="A125" s="112" t="s">
        <v>37</v>
      </c>
      <c r="E125" s="115" t="str">
        <f>A125</f>
        <v>|-</v>
      </c>
    </row>
    <row r="126" spans="1:5">
      <c r="A126" s="47"/>
      <c r="B126" s="47"/>
      <c r="C126" s="108">
        <f>M126</f>
        <v>0</v>
      </c>
      <c r="D126" s="47"/>
      <c r="E126" s="116" t="e">
        <f>'관계정보 (3)'!#REF!</f>
        <v>#REF!</v>
      </c>
    </row>
    <row r="127" spans="1:5">
      <c r="A127" s="112" t="s">
        <v>37</v>
      </c>
      <c r="E127" s="115" t="str">
        <f>A127</f>
        <v>|-</v>
      </c>
    </row>
    <row r="128" spans="1:5">
      <c r="A128" s="47"/>
      <c r="B128" s="47"/>
      <c r="C128" s="108">
        <f>M128</f>
        <v>0</v>
      </c>
      <c r="D128" s="47"/>
      <c r="E128" s="116" t="e">
        <f>'관계정보 (3)'!#REF!</f>
        <v>#REF!</v>
      </c>
    </row>
    <row r="129" spans="1:5">
      <c r="A129" s="112" t="s">
        <v>37</v>
      </c>
      <c r="E129" s="115" t="str">
        <f>A129</f>
        <v>|-</v>
      </c>
    </row>
    <row r="130" spans="1:5">
      <c r="A130" s="47"/>
      <c r="B130" s="47"/>
      <c r="C130" s="108">
        <f>M130</f>
        <v>0</v>
      </c>
      <c r="D130" s="47"/>
      <c r="E130" s="116" t="e">
        <f>'관계정보 (3)'!#REF!</f>
        <v>#REF!</v>
      </c>
    </row>
    <row r="131" spans="1:5">
      <c r="A131" s="112" t="s">
        <v>37</v>
      </c>
      <c r="E131" s="115" t="str">
        <f>A131</f>
        <v>|-</v>
      </c>
    </row>
    <row r="132" spans="1:5">
      <c r="A132" s="109" t="s">
        <v>39</v>
      </c>
      <c r="B132" s="47"/>
      <c r="C132" s="47"/>
      <c r="D132" s="47"/>
      <c r="E132" s="116" t="str">
        <f>'관계정보 (3)'!E39</f>
        <v>|}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C87B7-AD61-4BFC-A190-7DAD004B133B}">
  <dimension ref="A1:C65"/>
  <sheetViews>
    <sheetView workbookViewId="0">
      <selection activeCell="H34" sqref="H34"/>
    </sheetView>
    <sheetView workbookViewId="1">
      <selection activeCell="B1" sqref="B1:B65"/>
    </sheetView>
  </sheetViews>
  <sheetFormatPr defaultRowHeight="16.5"/>
  <sheetData>
    <row r="1" spans="1:3">
      <c r="A1" s="60" t="s">
        <v>524</v>
      </c>
      <c r="B1" s="118" t="str">
        <f>'네트워크 그래프 만들기(5)'!C36</f>
        <v>신숙주</v>
      </c>
      <c r="C1" t="str">
        <f t="shared" ref="C1:C64" si="0">A1&amp;B1</f>
        <v>http://dh.aks.ac.kr/Encyves/wiki/index.php/신숙주</v>
      </c>
    </row>
    <row r="2" spans="1:3">
      <c r="A2" s="60" t="s">
        <v>524</v>
      </c>
      <c r="B2" s="134" t="str">
        <f>'네트워크 그래프 만들기(5)'!C37</f>
        <v>신장</v>
      </c>
      <c r="C2" t="str">
        <f t="shared" si="0"/>
        <v>http://dh.aks.ac.kr/Encyves/wiki/index.php/신장</v>
      </c>
    </row>
    <row r="3" spans="1:3">
      <c r="A3" s="60" t="s">
        <v>524</v>
      </c>
      <c r="B3" s="134" t="str">
        <f>'네트워크 그래프 만들기(5)'!C38</f>
        <v>신장_처_나주정씨</v>
      </c>
      <c r="C3" t="str">
        <f t="shared" si="0"/>
        <v>http://dh.aks.ac.kr/Encyves/wiki/index.php/신장_처_나주정씨</v>
      </c>
    </row>
    <row r="4" spans="1:3">
      <c r="A4" s="60" t="s">
        <v>524</v>
      </c>
      <c r="B4" s="134" t="str">
        <f>'네트워크 그래프 만들기(5)'!C39</f>
        <v>집현전</v>
      </c>
      <c r="C4" t="str">
        <f t="shared" si="0"/>
        <v>http://dh.aks.ac.kr/Encyves/wiki/index.php/집현전</v>
      </c>
    </row>
    <row r="5" spans="1:3">
      <c r="A5" s="60" t="s">
        <v>524</v>
      </c>
      <c r="B5" s="134" t="str">
        <f>'네트워크 그래프 만들기(5)'!C40</f>
        <v>성삼문</v>
      </c>
      <c r="C5" t="str">
        <f t="shared" si="0"/>
        <v>http://dh.aks.ac.kr/Encyves/wiki/index.php/성삼문</v>
      </c>
    </row>
    <row r="6" spans="1:3">
      <c r="A6" s="60" t="s">
        <v>524</v>
      </c>
      <c r="B6" s="134" t="str">
        <f>'네트워크 그래프 만들기(5)'!C41</f>
        <v>계유정난</v>
      </c>
      <c r="C6" t="str">
        <f t="shared" si="0"/>
        <v>http://dh.aks.ac.kr/Encyves/wiki/index.php/계유정난</v>
      </c>
    </row>
    <row r="7" spans="1:3">
      <c r="A7" s="60" t="s">
        <v>524</v>
      </c>
      <c r="B7" s="134" t="str">
        <f>'네트워크 그래프 만들기(5)'!C42</f>
        <v>조선_세종</v>
      </c>
      <c r="C7" t="str">
        <f t="shared" si="0"/>
        <v>http://dh.aks.ac.kr/Encyves/wiki/index.php/조선_세종</v>
      </c>
    </row>
    <row r="8" spans="1:3">
      <c r="A8" s="60" t="s">
        <v>524</v>
      </c>
      <c r="B8" s="134" t="str">
        <f>'네트워크 그래프 만들기(5)'!C43</f>
        <v>조선_세조</v>
      </c>
      <c r="C8" t="str">
        <f t="shared" si="0"/>
        <v>http://dh.aks.ac.kr/Encyves/wiki/index.php/조선_세조</v>
      </c>
    </row>
    <row r="9" spans="1:3">
      <c r="A9" s="60" t="s">
        <v>524</v>
      </c>
      <c r="B9" s="134" t="str">
        <f>'네트워크 그래프 만들기(5)'!C44</f>
        <v>조선_문종</v>
      </c>
      <c r="C9" t="str">
        <f t="shared" si="0"/>
        <v>http://dh.aks.ac.kr/Encyves/wiki/index.php/조선_문종</v>
      </c>
    </row>
    <row r="10" spans="1:3">
      <c r="A10" s="60" t="s">
        <v>524</v>
      </c>
      <c r="B10" s="134" t="str">
        <f>'네트워크 그래프 만들기(5)'!C45</f>
        <v>조선_단종</v>
      </c>
      <c r="C10" t="str">
        <f t="shared" si="0"/>
        <v>http://dh.aks.ac.kr/Encyves/wiki/index.php/조선_단종</v>
      </c>
    </row>
    <row r="11" spans="1:3">
      <c r="A11" s="60" t="s">
        <v>524</v>
      </c>
      <c r="B11" s="134" t="str">
        <f>'네트워크 그래프 만들기(5)'!C46</f>
        <v>동국정운</v>
      </c>
      <c r="C11" t="str">
        <f t="shared" si="0"/>
        <v>http://dh.aks.ac.kr/Encyves/wiki/index.php/동국정운</v>
      </c>
    </row>
    <row r="12" spans="1:3">
      <c r="A12" s="60" t="s">
        <v>524</v>
      </c>
      <c r="B12" s="134" t="str">
        <f>'네트워크 그래프 만들기(5)'!C47</f>
        <v>홍무정운역훈</v>
      </c>
      <c r="C12" t="str">
        <f t="shared" si="0"/>
        <v>http://dh.aks.ac.kr/Encyves/wiki/index.php/홍무정운역훈</v>
      </c>
    </row>
    <row r="13" spans="1:3">
      <c r="A13" s="60" t="s">
        <v>524</v>
      </c>
      <c r="B13" s="134" t="str">
        <f>'네트워크 그래프 만들기(5)'!C48</f>
        <v>용비어천가</v>
      </c>
      <c r="C13" t="str">
        <f t="shared" si="0"/>
        <v>http://dh.aks.ac.kr/Encyves/wiki/index.php/용비어천가</v>
      </c>
    </row>
    <row r="14" spans="1:3">
      <c r="A14" s="60" t="s">
        <v>524</v>
      </c>
      <c r="B14" s="134" t="str">
        <f>'네트워크 그래프 만들기(5)'!C49</f>
        <v>청주_구봉영당</v>
      </c>
      <c r="C14" t="str">
        <f t="shared" si="0"/>
        <v>http://dh.aks.ac.kr/Encyves/wiki/index.php/청주_구봉영당</v>
      </c>
    </row>
    <row r="15" spans="1:3">
      <c r="A15" s="60" t="s">
        <v>524</v>
      </c>
      <c r="B15" s="134" t="str">
        <f>'네트워크 그래프 만들기(5)'!C50</f>
        <v>신숙주_공신도상</v>
      </c>
      <c r="C15" t="str">
        <f t="shared" si="0"/>
        <v>http://dh.aks.ac.kr/Encyves/wiki/index.php/신숙주_공신도상</v>
      </c>
    </row>
    <row r="16" spans="1:3">
      <c r="A16" s="60" t="s">
        <v>524</v>
      </c>
      <c r="B16" s="134" t="str">
        <f>'네트워크 그래프 만들기(5)'!C51</f>
        <v>훈민정음_해례본</v>
      </c>
      <c r="C16" t="str">
        <f t="shared" si="0"/>
        <v>http://dh.aks.ac.kr/Encyves/wiki/index.php/훈민정음_해례본</v>
      </c>
    </row>
    <row r="17" spans="1:3">
      <c r="A17" s="60" t="s">
        <v>524</v>
      </c>
      <c r="B17" s="134" t="str">
        <f>'네트워크 그래프 만들기(5)'!C52</f>
        <v>보한재집</v>
      </c>
      <c r="C17" t="str">
        <f t="shared" si="0"/>
        <v>http://dh.aks.ac.kr/Encyves/wiki/index.php/보한재집</v>
      </c>
    </row>
    <row r="18" spans="1:3">
      <c r="A18" s="60" t="s">
        <v>524</v>
      </c>
      <c r="B18" s="134" t="str">
        <f>'네트워크 그래프 만들기(5)'!C53</f>
        <v>해동제국기</v>
      </c>
      <c r="C18" t="str">
        <f t="shared" si="0"/>
        <v>http://dh.aks.ac.kr/Encyves/wiki/index.php/해동제국기</v>
      </c>
    </row>
    <row r="19" spans="1:3">
      <c r="A19" s="60" t="s">
        <v>524</v>
      </c>
      <c r="B19" s="134" t="str">
        <f>'네트워크 그래프 만들기(5)'!C54</f>
        <v>조선_예종</v>
      </c>
      <c r="C19" t="str">
        <f t="shared" si="0"/>
        <v>http://dh.aks.ac.kr/Encyves/wiki/index.php/조선_예종</v>
      </c>
    </row>
    <row r="20" spans="1:3">
      <c r="A20" s="60" t="s">
        <v>524</v>
      </c>
      <c r="B20" s="134" t="str">
        <f>'네트워크 그래프 만들기(5)'!C55</f>
        <v>남이의_옥</v>
      </c>
      <c r="C20" t="str">
        <f t="shared" si="0"/>
        <v>http://dh.aks.ac.kr/Encyves/wiki/index.php/남이의_옥</v>
      </c>
    </row>
    <row r="21" spans="1:3">
      <c r="A21" s="60" t="s">
        <v>524</v>
      </c>
      <c r="B21" s="134" t="str">
        <f>'네트워크 그래프 만들기(5)'!C56</f>
        <v>남이</v>
      </c>
      <c r="C21" t="str">
        <f t="shared" si="0"/>
        <v>http://dh.aks.ac.kr/Encyves/wiki/index.php/남이</v>
      </c>
    </row>
    <row r="22" spans="1:3">
      <c r="A22" s="60" t="s">
        <v>524</v>
      </c>
      <c r="B22" s="134" t="str">
        <f>'네트워크 그래프 만들기(5)'!C57</f>
        <v>조선_성종</v>
      </c>
      <c r="C22" t="str">
        <f t="shared" si="0"/>
        <v>http://dh.aks.ac.kr/Encyves/wiki/index.php/조선_성종</v>
      </c>
    </row>
    <row r="23" spans="1:3">
      <c r="A23" s="60" t="s">
        <v>524</v>
      </c>
      <c r="B23" s="134" t="str">
        <f>'네트워크 그래프 만들기(5)'!C58</f>
        <v>수충보사병기정난익대공신</v>
      </c>
      <c r="C23" t="str">
        <f t="shared" si="0"/>
        <v>http://dh.aks.ac.kr/Encyves/wiki/index.php/수충보사병기정난익대공신</v>
      </c>
    </row>
    <row r="24" spans="1:3">
      <c r="A24" s="60" t="s">
        <v>524</v>
      </c>
      <c r="B24" s="134" t="str">
        <f>'네트워크 그래프 만들기(5)'!C59</f>
        <v>정희왕후</v>
      </c>
      <c r="C24" t="str">
        <f t="shared" si="0"/>
        <v>http://dh.aks.ac.kr/Encyves/wiki/index.php/정희왕후</v>
      </c>
    </row>
    <row r="25" spans="1:3">
      <c r="A25" s="60" t="s">
        <v>524</v>
      </c>
      <c r="B25" s="134" t="str">
        <f>'네트워크 그래프 만들기(5)'!C60</f>
        <v>의경세자</v>
      </c>
      <c r="C25" t="str">
        <f t="shared" si="0"/>
        <v>http://dh.aks.ac.kr/Encyves/wiki/index.php/의경세자</v>
      </c>
    </row>
    <row r="26" spans="1:3">
      <c r="A26" s="60" t="s">
        <v>524</v>
      </c>
      <c r="B26" s="134" t="str">
        <f>'네트워크 그래프 만들기(5)'!C61</f>
        <v>순성명량경제홍화좌리공신</v>
      </c>
      <c r="C26" t="str">
        <f t="shared" si="0"/>
        <v>http://dh.aks.ac.kr/Encyves/wiki/index.php/순성명량경제홍화좌리공신</v>
      </c>
    </row>
    <row r="27" spans="1:3">
      <c r="A27" s="60" t="s">
        <v>524</v>
      </c>
      <c r="B27" s="134" t="e">
        <f>'네트워크 그래프 만들기(5)'!#REF!</f>
        <v>#REF!</v>
      </c>
      <c r="C27" t="e">
        <f t="shared" si="0"/>
        <v>#REF!</v>
      </c>
    </row>
    <row r="28" spans="1:3">
      <c r="A28" s="60" t="s">
        <v>524</v>
      </c>
      <c r="B28" s="134" t="e">
        <f>'네트워크 그래프 만들기(5)'!#REF!</f>
        <v>#REF!</v>
      </c>
      <c r="C28" t="e">
        <f t="shared" si="0"/>
        <v>#REF!</v>
      </c>
    </row>
    <row r="29" spans="1:3">
      <c r="A29" s="60" t="s">
        <v>524</v>
      </c>
      <c r="B29" s="134" t="e">
        <f>'네트워크 그래프 만들기(5)'!#REF!</f>
        <v>#REF!</v>
      </c>
      <c r="C29" t="e">
        <f t="shared" si="0"/>
        <v>#REF!</v>
      </c>
    </row>
    <row r="30" spans="1:3">
      <c r="A30" s="60" t="s">
        <v>524</v>
      </c>
      <c r="B30" s="134" t="e">
        <f>'네트워크 그래프 만들기(5)'!#REF!</f>
        <v>#REF!</v>
      </c>
      <c r="C30" t="e">
        <f t="shared" si="0"/>
        <v>#REF!</v>
      </c>
    </row>
    <row r="31" spans="1:3">
      <c r="A31" s="60" t="s">
        <v>524</v>
      </c>
      <c r="B31" s="134" t="e">
        <f>'네트워크 그래프 만들기(5)'!#REF!</f>
        <v>#REF!</v>
      </c>
      <c r="C31" t="e">
        <f t="shared" si="0"/>
        <v>#REF!</v>
      </c>
    </row>
    <row r="32" spans="1:3">
      <c r="A32" s="60" t="s">
        <v>524</v>
      </c>
      <c r="B32" s="134" t="e">
        <f>'네트워크 그래프 만들기(5)'!#REF!</f>
        <v>#REF!</v>
      </c>
      <c r="C32" t="e">
        <f t="shared" si="0"/>
        <v>#REF!</v>
      </c>
    </row>
    <row r="33" spans="1:3">
      <c r="A33" s="60" t="s">
        <v>524</v>
      </c>
      <c r="B33" s="134" t="e">
        <f>'네트워크 그래프 만들기(5)'!#REF!</f>
        <v>#REF!</v>
      </c>
      <c r="C33" t="e">
        <f t="shared" si="0"/>
        <v>#REF!</v>
      </c>
    </row>
    <row r="34" spans="1:3">
      <c r="A34" s="60" t="s">
        <v>524</v>
      </c>
      <c r="B34" s="134" t="e">
        <f>'네트워크 그래프 만들기(5)'!#REF!</f>
        <v>#REF!</v>
      </c>
      <c r="C34" t="e">
        <f t="shared" si="0"/>
        <v>#REF!</v>
      </c>
    </row>
    <row r="35" spans="1:3">
      <c r="A35" s="60" t="s">
        <v>524</v>
      </c>
      <c r="B35" s="134" t="e">
        <f>'네트워크 그래프 만들기(5)'!#REF!</f>
        <v>#REF!</v>
      </c>
      <c r="C35" t="e">
        <f t="shared" si="0"/>
        <v>#REF!</v>
      </c>
    </row>
    <row r="36" spans="1:3">
      <c r="A36" s="60" t="s">
        <v>524</v>
      </c>
      <c r="B36" s="134" t="e">
        <f>'네트워크 그래프 만들기(5)'!#REF!</f>
        <v>#REF!</v>
      </c>
      <c r="C36" t="e">
        <f t="shared" si="0"/>
        <v>#REF!</v>
      </c>
    </row>
    <row r="37" spans="1:3">
      <c r="A37" s="60" t="s">
        <v>524</v>
      </c>
      <c r="B37" s="134" t="e">
        <f>'네트워크 그래프 만들기(5)'!#REF!</f>
        <v>#REF!</v>
      </c>
      <c r="C37" t="e">
        <f t="shared" si="0"/>
        <v>#REF!</v>
      </c>
    </row>
    <row r="38" spans="1:3">
      <c r="A38" s="60" t="s">
        <v>524</v>
      </c>
      <c r="B38" s="134" t="e">
        <f>'네트워크 그래프 만들기(5)'!#REF!</f>
        <v>#REF!</v>
      </c>
      <c r="C38" t="e">
        <f t="shared" si="0"/>
        <v>#REF!</v>
      </c>
    </row>
    <row r="39" spans="1:3">
      <c r="A39" s="60" t="s">
        <v>524</v>
      </c>
      <c r="B39" s="134" t="e">
        <f>'네트워크 그래프 만들기(5)'!#REF!</f>
        <v>#REF!</v>
      </c>
      <c r="C39" t="e">
        <f t="shared" si="0"/>
        <v>#REF!</v>
      </c>
    </row>
    <row r="40" spans="1:3">
      <c r="A40" s="60" t="s">
        <v>524</v>
      </c>
      <c r="B40" s="134" t="e">
        <f>'네트워크 그래프 만들기(5)'!#REF!</f>
        <v>#REF!</v>
      </c>
      <c r="C40" t="e">
        <f t="shared" si="0"/>
        <v>#REF!</v>
      </c>
    </row>
    <row r="41" spans="1:3">
      <c r="A41" s="60" t="s">
        <v>524</v>
      </c>
      <c r="B41" s="134" t="e">
        <f>'네트워크 그래프 만들기(5)'!#REF!</f>
        <v>#REF!</v>
      </c>
      <c r="C41" t="e">
        <f t="shared" si="0"/>
        <v>#REF!</v>
      </c>
    </row>
    <row r="42" spans="1:3">
      <c r="A42" s="60" t="s">
        <v>524</v>
      </c>
      <c r="B42" s="134" t="e">
        <f>'네트워크 그래프 만들기(5)'!#REF!</f>
        <v>#REF!</v>
      </c>
      <c r="C42" t="e">
        <f t="shared" si="0"/>
        <v>#REF!</v>
      </c>
    </row>
    <row r="43" spans="1:3">
      <c r="A43" s="60" t="s">
        <v>524</v>
      </c>
      <c r="B43" s="134" t="e">
        <f>'네트워크 그래프 만들기(5)'!#REF!</f>
        <v>#REF!</v>
      </c>
      <c r="C43" t="e">
        <f t="shared" si="0"/>
        <v>#REF!</v>
      </c>
    </row>
    <row r="44" spans="1:3">
      <c r="A44" s="60" t="s">
        <v>524</v>
      </c>
      <c r="B44" s="134" t="e">
        <f>'네트워크 그래프 만들기(5)'!#REF!</f>
        <v>#REF!</v>
      </c>
      <c r="C44" t="e">
        <f t="shared" si="0"/>
        <v>#REF!</v>
      </c>
    </row>
    <row r="45" spans="1:3">
      <c r="A45" s="60" t="s">
        <v>524</v>
      </c>
      <c r="B45" s="134" t="e">
        <f>'네트워크 그래프 만들기(5)'!#REF!</f>
        <v>#REF!</v>
      </c>
      <c r="C45" t="e">
        <f t="shared" si="0"/>
        <v>#REF!</v>
      </c>
    </row>
    <row r="46" spans="1:3">
      <c r="A46" s="60" t="s">
        <v>524</v>
      </c>
      <c r="B46" s="134" t="e">
        <f>'네트워크 그래프 만들기(5)'!#REF!</f>
        <v>#REF!</v>
      </c>
      <c r="C46" t="e">
        <f t="shared" si="0"/>
        <v>#REF!</v>
      </c>
    </row>
    <row r="47" spans="1:3">
      <c r="A47" s="60" t="s">
        <v>524</v>
      </c>
      <c r="B47" s="134" t="e">
        <f>'네트워크 그래프 만들기(5)'!#REF!</f>
        <v>#REF!</v>
      </c>
      <c r="C47" t="e">
        <f t="shared" si="0"/>
        <v>#REF!</v>
      </c>
    </row>
    <row r="48" spans="1:3">
      <c r="A48" s="60" t="s">
        <v>524</v>
      </c>
      <c r="B48" s="134" t="e">
        <f>'네트워크 그래프 만들기(5)'!#REF!</f>
        <v>#REF!</v>
      </c>
      <c r="C48" t="e">
        <f t="shared" si="0"/>
        <v>#REF!</v>
      </c>
    </row>
    <row r="49" spans="1:3">
      <c r="A49" s="60" t="s">
        <v>524</v>
      </c>
      <c r="B49" s="134" t="e">
        <f>'네트워크 그래프 만들기(5)'!#REF!</f>
        <v>#REF!</v>
      </c>
      <c r="C49" t="e">
        <f t="shared" si="0"/>
        <v>#REF!</v>
      </c>
    </row>
    <row r="50" spans="1:3">
      <c r="A50" s="60" t="s">
        <v>524</v>
      </c>
      <c r="B50" s="134" t="e">
        <f>'네트워크 그래프 만들기(5)'!#REF!</f>
        <v>#REF!</v>
      </c>
      <c r="C50" t="e">
        <f t="shared" si="0"/>
        <v>#REF!</v>
      </c>
    </row>
    <row r="51" spans="1:3">
      <c r="A51" s="60" t="s">
        <v>524</v>
      </c>
      <c r="B51" s="134" t="e">
        <f>'네트워크 그래프 만들기(5)'!#REF!</f>
        <v>#REF!</v>
      </c>
      <c r="C51" t="e">
        <f t="shared" si="0"/>
        <v>#REF!</v>
      </c>
    </row>
    <row r="52" spans="1:3">
      <c r="A52" s="60" t="s">
        <v>524</v>
      </c>
      <c r="B52" s="134" t="e">
        <f>'네트워크 그래프 만들기(5)'!#REF!</f>
        <v>#REF!</v>
      </c>
      <c r="C52" t="e">
        <f t="shared" si="0"/>
        <v>#REF!</v>
      </c>
    </row>
    <row r="53" spans="1:3">
      <c r="A53" s="60" t="s">
        <v>524</v>
      </c>
      <c r="B53" s="134" t="e">
        <f>'네트워크 그래프 만들기(5)'!#REF!</f>
        <v>#REF!</v>
      </c>
      <c r="C53" t="e">
        <f t="shared" si="0"/>
        <v>#REF!</v>
      </c>
    </row>
    <row r="54" spans="1:3">
      <c r="A54" s="60" t="s">
        <v>524</v>
      </c>
      <c r="B54" s="134" t="e">
        <f>'네트워크 그래프 만들기(5)'!#REF!</f>
        <v>#REF!</v>
      </c>
      <c r="C54" t="e">
        <f t="shared" si="0"/>
        <v>#REF!</v>
      </c>
    </row>
    <row r="55" spans="1:3">
      <c r="A55" s="60" t="s">
        <v>524</v>
      </c>
      <c r="B55" s="134" t="e">
        <f>'네트워크 그래프 만들기(5)'!#REF!</f>
        <v>#REF!</v>
      </c>
      <c r="C55" t="e">
        <f t="shared" si="0"/>
        <v>#REF!</v>
      </c>
    </row>
    <row r="56" spans="1:3">
      <c r="A56" s="60" t="s">
        <v>524</v>
      </c>
      <c r="B56" s="134" t="e">
        <f>'네트워크 그래프 만들기(5)'!#REF!</f>
        <v>#REF!</v>
      </c>
      <c r="C56" t="e">
        <f t="shared" si="0"/>
        <v>#REF!</v>
      </c>
    </row>
    <row r="57" spans="1:3">
      <c r="A57" s="60" t="s">
        <v>524</v>
      </c>
      <c r="B57" s="134" t="e">
        <f>'네트워크 그래프 만들기(5)'!#REF!</f>
        <v>#REF!</v>
      </c>
      <c r="C57" t="e">
        <f t="shared" si="0"/>
        <v>#REF!</v>
      </c>
    </row>
    <row r="58" spans="1:3">
      <c r="A58" s="60" t="s">
        <v>524</v>
      </c>
      <c r="B58" s="134" t="e">
        <f>'네트워크 그래프 만들기(5)'!#REF!</f>
        <v>#REF!</v>
      </c>
      <c r="C58" t="e">
        <f t="shared" si="0"/>
        <v>#REF!</v>
      </c>
    </row>
    <row r="59" spans="1:3">
      <c r="A59" s="60" t="s">
        <v>524</v>
      </c>
      <c r="B59" s="134" t="e">
        <f>'네트워크 그래프 만들기(5)'!#REF!</f>
        <v>#REF!</v>
      </c>
      <c r="C59" t="e">
        <f t="shared" si="0"/>
        <v>#REF!</v>
      </c>
    </row>
    <row r="60" spans="1:3">
      <c r="A60" s="60" t="s">
        <v>524</v>
      </c>
      <c r="B60" s="134" t="e">
        <f>'네트워크 그래프 만들기(5)'!#REF!</f>
        <v>#REF!</v>
      </c>
      <c r="C60" t="e">
        <f t="shared" si="0"/>
        <v>#REF!</v>
      </c>
    </row>
    <row r="61" spans="1:3">
      <c r="A61" s="60" t="s">
        <v>524</v>
      </c>
      <c r="B61" s="134" t="e">
        <f>'네트워크 그래프 만들기(5)'!#REF!</f>
        <v>#REF!</v>
      </c>
      <c r="C61" t="e">
        <f t="shared" si="0"/>
        <v>#REF!</v>
      </c>
    </row>
    <row r="62" spans="1:3">
      <c r="A62" s="60" t="s">
        <v>524</v>
      </c>
      <c r="B62" s="134" t="e">
        <f>'네트워크 그래프 만들기(5)'!#REF!</f>
        <v>#REF!</v>
      </c>
      <c r="C62" t="e">
        <f t="shared" si="0"/>
        <v>#REF!</v>
      </c>
    </row>
    <row r="63" spans="1:3">
      <c r="A63" s="60" t="s">
        <v>524</v>
      </c>
      <c r="B63" s="134" t="e">
        <f>'네트워크 그래프 만들기(5)'!#REF!</f>
        <v>#REF!</v>
      </c>
      <c r="C63" t="e">
        <f t="shared" si="0"/>
        <v>#REF!</v>
      </c>
    </row>
    <row r="64" spans="1:3">
      <c r="A64" s="60" t="s">
        <v>524</v>
      </c>
      <c r="B64" s="134" t="e">
        <f>'네트워크 그래프 만들기(5)'!#REF!</f>
        <v>#REF!</v>
      </c>
      <c r="C64" t="e">
        <f t="shared" si="0"/>
        <v>#REF!</v>
      </c>
    </row>
    <row r="65" spans="1:3">
      <c r="A65" s="60" t="s">
        <v>524</v>
      </c>
      <c r="B65" s="134">
        <f>'네트워크 그래프 만들기(5)'!C62</f>
        <v>0</v>
      </c>
      <c r="C65" t="str">
        <f t="shared" ref="C65" si="1">A65&amp;B65</f>
        <v>http://dh.aks.ac.kr/Encyves/wiki/index.php/0</v>
      </c>
    </row>
  </sheetData>
  <phoneticPr fontId="2" type="noConversion"/>
  <hyperlinks>
    <hyperlink ref="A1" r:id="rId1" xr:uid="{18E75544-75E3-41F8-99E8-D31282AF9DA8}"/>
    <hyperlink ref="A2:A25" r:id="rId2" display="http://dh.aks.ac.kr/Encyves/wiki/index.php/" xr:uid="{B0781753-2E31-4B5E-AFC4-94A18744E4E1}"/>
    <hyperlink ref="A26" r:id="rId3" xr:uid="{AFA86407-7CC6-4F0F-9DC0-A050F0171DC3}"/>
    <hyperlink ref="A27" r:id="rId4" xr:uid="{161B574F-EAB4-462D-9D6C-E52654E18E61}"/>
    <hyperlink ref="A28" r:id="rId5" xr:uid="{513EEBE9-4AB1-4954-A591-E8A4BA20996E}"/>
    <hyperlink ref="A29" r:id="rId6" xr:uid="{835935D1-D820-4225-851A-6BCA0B84CC01}"/>
    <hyperlink ref="A30" r:id="rId7" xr:uid="{F647925A-7BF7-4693-98A3-781C8CFC383D}"/>
    <hyperlink ref="A31" r:id="rId8" xr:uid="{0A9076F3-525D-46A4-9D32-8479AF2A078A}"/>
    <hyperlink ref="A32" r:id="rId9" xr:uid="{D28AC581-0C99-4F5E-991A-9CA111904A47}"/>
    <hyperlink ref="A33" r:id="rId10" xr:uid="{3A854959-2462-4577-84EE-4B87A69D23D1}"/>
    <hyperlink ref="A34" r:id="rId11" xr:uid="{E28DBDF5-5EB0-47C5-8DFA-A285851AE2EE}"/>
    <hyperlink ref="A35" r:id="rId12" xr:uid="{A5D944E1-C32C-4BF7-9834-5C3AA2ACD4F4}"/>
    <hyperlink ref="A36" r:id="rId13" xr:uid="{E4D7FF0B-3964-4F65-8A83-AE644E8E5F4F}"/>
    <hyperlink ref="A37" r:id="rId14" xr:uid="{39DEFD34-9961-45BA-9AB7-5A9F574788EA}"/>
    <hyperlink ref="A38" r:id="rId15" xr:uid="{08B2B72A-50F8-435B-A38D-77A6015EC959}"/>
    <hyperlink ref="A39" r:id="rId16" xr:uid="{3805790E-1A45-4A38-AF81-D26027314B6A}"/>
    <hyperlink ref="A40" r:id="rId17" xr:uid="{B99F667C-96CC-4767-9892-8CDEB7711493}"/>
    <hyperlink ref="A41" r:id="rId18" xr:uid="{8C1626F5-DC69-4576-8448-3BBEC94DD5A3}"/>
    <hyperlink ref="A42" r:id="rId19" xr:uid="{6AC50EE9-13FD-4B29-95E5-32011EB36BBE}"/>
    <hyperlink ref="A43" r:id="rId20" xr:uid="{52835674-858C-467D-9858-7853DB7E9FDB}"/>
    <hyperlink ref="A44" r:id="rId21" xr:uid="{02E3A982-DCE6-4CFF-98E9-8A87B1301D45}"/>
    <hyperlink ref="A45" r:id="rId22" xr:uid="{54DCA6CF-5303-486D-84E6-C597D091F48F}"/>
    <hyperlink ref="A46" r:id="rId23" xr:uid="{1828B318-5AE4-4CD3-9295-558A7502B063}"/>
    <hyperlink ref="A47" r:id="rId24" xr:uid="{51AFE651-8DB1-4D1C-9812-8068387D9E36}"/>
    <hyperlink ref="A48" r:id="rId25" xr:uid="{463B7C82-121B-4A2E-94A0-CC43082BDF0C}"/>
    <hyperlink ref="A49" r:id="rId26" xr:uid="{7E730DC3-3A55-46EC-9A87-4AC5CBF0522B}"/>
    <hyperlink ref="A50" r:id="rId27" xr:uid="{B8044737-3070-4645-83BB-24A58AB9E585}"/>
    <hyperlink ref="A51" r:id="rId28" xr:uid="{C570770A-3E27-4B11-B09E-19B1A12392A4}"/>
    <hyperlink ref="A52" r:id="rId29" xr:uid="{ABA718A1-801E-41ED-A998-C26CACB8302E}"/>
    <hyperlink ref="A53" r:id="rId30" xr:uid="{63369EF2-F300-4610-803E-0C6CC6274671}"/>
    <hyperlink ref="A54" r:id="rId31" xr:uid="{9AD50CF0-EAB7-4032-ADAA-10F34A7860B1}"/>
    <hyperlink ref="A55" r:id="rId32" xr:uid="{F742315A-5ED9-4BEE-B1F3-9671FC854C89}"/>
    <hyperlink ref="A56" r:id="rId33" xr:uid="{EBBBFF93-E757-435D-9DDC-3592168332EA}"/>
    <hyperlink ref="A57" r:id="rId34" xr:uid="{4F3EF624-2F73-4267-BD05-2840501F99DE}"/>
    <hyperlink ref="A58" r:id="rId35" xr:uid="{36F3CB08-1C34-4943-8094-D9C3A0715A6E}"/>
    <hyperlink ref="A59" r:id="rId36" xr:uid="{05B4FBF3-A987-43E8-8801-4593B754CB08}"/>
    <hyperlink ref="A60" r:id="rId37" xr:uid="{911BEB5A-A09D-46D1-8611-47370234347E}"/>
    <hyperlink ref="A61" r:id="rId38" xr:uid="{214F25ED-4065-471C-B96F-CD78280BB66F}"/>
    <hyperlink ref="A62" r:id="rId39" xr:uid="{9C955FF3-5449-467D-9D6B-4FBDDE27E885}"/>
    <hyperlink ref="A63" r:id="rId40" xr:uid="{40B91C2F-04C8-4F2A-A237-55A149A40FAA}"/>
    <hyperlink ref="A64" r:id="rId41" xr:uid="{FB59701F-2441-4F9B-8CA1-4F364683AA72}"/>
    <hyperlink ref="A65" r:id="rId42" xr:uid="{0F6FDF35-472E-4C28-92CB-5401200DCE7D}"/>
  </hyperlinks>
  <pageMargins left="0.7" right="0.7" top="0.75" bottom="0.75" header="0.3" footer="0.3"/>
  <pageSetup paperSize="9" orientation="portrait" horizontalDpi="4294967292" r:id="rId4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65"/>
  <sheetViews>
    <sheetView workbookViewId="0">
      <selection activeCell="B1" sqref="B1:B65"/>
    </sheetView>
    <sheetView workbookViewId="1"/>
  </sheetViews>
  <sheetFormatPr defaultRowHeight="16.5"/>
  <sheetData>
    <row r="1" spans="1:3">
      <c r="A1" s="60" t="s">
        <v>524</v>
      </c>
      <c r="B1" s="16">
        <f>'네트워크 그래프 lst 에서 복제하기'!A53</f>
        <v>0</v>
      </c>
      <c r="C1" t="str">
        <f t="shared" ref="C1:C25" si="0">A1&amp;B1</f>
        <v>http://dh.aks.ac.kr/Encyves/wiki/index.php/0</v>
      </c>
    </row>
    <row r="2" spans="1:3">
      <c r="A2" s="60" t="s">
        <v>524</v>
      </c>
      <c r="B2" s="118">
        <f>'네트워크 그래프 lst 에서 복제하기'!A54</f>
        <v>0</v>
      </c>
      <c r="C2" t="str">
        <f t="shared" si="0"/>
        <v>http://dh.aks.ac.kr/Encyves/wiki/index.php/0</v>
      </c>
    </row>
    <row r="3" spans="1:3">
      <c r="A3" s="60" t="s">
        <v>524</v>
      </c>
      <c r="B3" s="118">
        <f>'네트워크 그래프 lst 에서 복제하기'!A55</f>
        <v>0</v>
      </c>
      <c r="C3" t="str">
        <f t="shared" si="0"/>
        <v>http://dh.aks.ac.kr/Encyves/wiki/index.php/0</v>
      </c>
    </row>
    <row r="4" spans="1:3">
      <c r="A4" s="60" t="s">
        <v>524</v>
      </c>
      <c r="B4" s="118">
        <f>'네트워크 그래프 lst 에서 복제하기'!A56</f>
        <v>0</v>
      </c>
      <c r="C4" t="str">
        <f t="shared" si="0"/>
        <v>http://dh.aks.ac.kr/Encyves/wiki/index.php/0</v>
      </c>
    </row>
    <row r="5" spans="1:3">
      <c r="A5" s="60" t="s">
        <v>524</v>
      </c>
      <c r="B5" s="118">
        <f>'네트워크 그래프 lst 에서 복제하기'!A57</f>
        <v>0</v>
      </c>
      <c r="C5" t="str">
        <f t="shared" si="0"/>
        <v>http://dh.aks.ac.kr/Encyves/wiki/index.php/0</v>
      </c>
    </row>
    <row r="6" spans="1:3">
      <c r="A6" s="60" t="s">
        <v>524</v>
      </c>
      <c r="B6" s="118">
        <f>'네트워크 그래프 lst 에서 복제하기'!A58</f>
        <v>0</v>
      </c>
      <c r="C6" t="str">
        <f t="shared" si="0"/>
        <v>http://dh.aks.ac.kr/Encyves/wiki/index.php/0</v>
      </c>
    </row>
    <row r="7" spans="1:3">
      <c r="A7" s="60" t="s">
        <v>524</v>
      </c>
      <c r="B7" s="118">
        <f>'네트워크 그래프 lst 에서 복제하기'!A59</f>
        <v>0</v>
      </c>
      <c r="C7" t="str">
        <f t="shared" si="0"/>
        <v>http://dh.aks.ac.kr/Encyves/wiki/index.php/0</v>
      </c>
    </row>
    <row r="8" spans="1:3">
      <c r="A8" s="60" t="s">
        <v>524</v>
      </c>
      <c r="B8" s="118">
        <f>'네트워크 그래프 lst 에서 복제하기'!A60</f>
        <v>0</v>
      </c>
      <c r="C8" t="str">
        <f t="shared" si="0"/>
        <v>http://dh.aks.ac.kr/Encyves/wiki/index.php/0</v>
      </c>
    </row>
    <row r="9" spans="1:3">
      <c r="A9" s="60" t="s">
        <v>524</v>
      </c>
      <c r="B9" s="118">
        <f>'네트워크 그래프 lst 에서 복제하기'!A61</f>
        <v>0</v>
      </c>
      <c r="C9" t="str">
        <f t="shared" si="0"/>
        <v>http://dh.aks.ac.kr/Encyves/wiki/index.php/0</v>
      </c>
    </row>
    <row r="10" spans="1:3">
      <c r="A10" s="60" t="s">
        <v>524</v>
      </c>
      <c r="B10" s="118">
        <f>'네트워크 그래프 lst 에서 복제하기'!A62</f>
        <v>0</v>
      </c>
      <c r="C10" t="str">
        <f t="shared" si="0"/>
        <v>http://dh.aks.ac.kr/Encyves/wiki/index.php/0</v>
      </c>
    </row>
    <row r="11" spans="1:3">
      <c r="A11" s="60" t="s">
        <v>524</v>
      </c>
      <c r="B11" s="118">
        <f>'네트워크 그래프 lst 에서 복제하기'!A63</f>
        <v>0</v>
      </c>
      <c r="C11" t="str">
        <f t="shared" si="0"/>
        <v>http://dh.aks.ac.kr/Encyves/wiki/index.php/0</v>
      </c>
    </row>
    <row r="12" spans="1:3">
      <c r="A12" s="60" t="s">
        <v>524</v>
      </c>
      <c r="B12" s="118">
        <f>'네트워크 그래프 lst 에서 복제하기'!A64</f>
        <v>0</v>
      </c>
      <c r="C12" t="str">
        <f t="shared" si="0"/>
        <v>http://dh.aks.ac.kr/Encyves/wiki/index.php/0</v>
      </c>
    </row>
    <row r="13" spans="1:3">
      <c r="A13" s="60" t="s">
        <v>524</v>
      </c>
      <c r="B13" s="118">
        <f>'네트워크 그래프 lst 에서 복제하기'!A65</f>
        <v>0</v>
      </c>
      <c r="C13" t="str">
        <f t="shared" si="0"/>
        <v>http://dh.aks.ac.kr/Encyves/wiki/index.php/0</v>
      </c>
    </row>
    <row r="14" spans="1:3">
      <c r="A14" s="60" t="s">
        <v>524</v>
      </c>
      <c r="B14" s="118">
        <f>'네트워크 그래프 lst 에서 복제하기'!A66</f>
        <v>0</v>
      </c>
      <c r="C14" t="str">
        <f t="shared" si="0"/>
        <v>http://dh.aks.ac.kr/Encyves/wiki/index.php/0</v>
      </c>
    </row>
    <row r="15" spans="1:3">
      <c r="A15" s="60" t="s">
        <v>524</v>
      </c>
      <c r="B15" s="118">
        <f>'네트워크 그래프 lst 에서 복제하기'!A67</f>
        <v>0</v>
      </c>
      <c r="C15" t="str">
        <f t="shared" si="0"/>
        <v>http://dh.aks.ac.kr/Encyves/wiki/index.php/0</v>
      </c>
    </row>
    <row r="16" spans="1:3">
      <c r="A16" s="60" t="s">
        <v>524</v>
      </c>
      <c r="B16" s="118">
        <f>'네트워크 그래프 lst 에서 복제하기'!A68</f>
        <v>0</v>
      </c>
      <c r="C16" t="str">
        <f t="shared" si="0"/>
        <v>http://dh.aks.ac.kr/Encyves/wiki/index.php/0</v>
      </c>
    </row>
    <row r="17" spans="1:3">
      <c r="A17" s="60" t="s">
        <v>524</v>
      </c>
      <c r="B17" s="118">
        <f>'네트워크 그래프 lst 에서 복제하기'!A69</f>
        <v>0</v>
      </c>
      <c r="C17" t="str">
        <f t="shared" si="0"/>
        <v>http://dh.aks.ac.kr/Encyves/wiki/index.php/0</v>
      </c>
    </row>
    <row r="18" spans="1:3">
      <c r="A18" s="60" t="s">
        <v>524</v>
      </c>
      <c r="B18" s="118">
        <f>'네트워크 그래프 lst 에서 복제하기'!A70</f>
        <v>0</v>
      </c>
      <c r="C18" t="str">
        <f t="shared" si="0"/>
        <v>http://dh.aks.ac.kr/Encyves/wiki/index.php/0</v>
      </c>
    </row>
    <row r="19" spans="1:3">
      <c r="A19" s="60" t="s">
        <v>524</v>
      </c>
      <c r="B19" s="118">
        <f>'네트워크 그래프 lst 에서 복제하기'!A71</f>
        <v>0</v>
      </c>
      <c r="C19" t="str">
        <f t="shared" si="0"/>
        <v>http://dh.aks.ac.kr/Encyves/wiki/index.php/0</v>
      </c>
    </row>
    <row r="20" spans="1:3">
      <c r="A20" s="60" t="s">
        <v>524</v>
      </c>
      <c r="B20" s="118">
        <f>'네트워크 그래프 lst 에서 복제하기'!A72</f>
        <v>0</v>
      </c>
      <c r="C20" t="str">
        <f t="shared" si="0"/>
        <v>http://dh.aks.ac.kr/Encyves/wiki/index.php/0</v>
      </c>
    </row>
    <row r="21" spans="1:3">
      <c r="A21" s="60" t="s">
        <v>524</v>
      </c>
      <c r="B21" s="118">
        <f>'네트워크 그래프 lst 에서 복제하기'!A73</f>
        <v>0</v>
      </c>
      <c r="C21" t="str">
        <f t="shared" si="0"/>
        <v>http://dh.aks.ac.kr/Encyves/wiki/index.php/0</v>
      </c>
    </row>
    <row r="22" spans="1:3">
      <c r="A22" s="60" t="s">
        <v>524</v>
      </c>
      <c r="B22" s="118">
        <f>'네트워크 그래프 lst 에서 복제하기'!A74</f>
        <v>0</v>
      </c>
      <c r="C22" t="str">
        <f t="shared" si="0"/>
        <v>http://dh.aks.ac.kr/Encyves/wiki/index.php/0</v>
      </c>
    </row>
    <row r="23" spans="1:3">
      <c r="A23" s="60" t="s">
        <v>524</v>
      </c>
      <c r="B23" s="118">
        <f>'네트워크 그래프 lst 에서 복제하기'!A75</f>
        <v>0</v>
      </c>
      <c r="C23" t="str">
        <f t="shared" si="0"/>
        <v>http://dh.aks.ac.kr/Encyves/wiki/index.php/0</v>
      </c>
    </row>
    <row r="24" spans="1:3">
      <c r="A24" s="60" t="s">
        <v>524</v>
      </c>
      <c r="B24" s="118">
        <f>'네트워크 그래프 lst 에서 복제하기'!A76</f>
        <v>0</v>
      </c>
      <c r="C24" t="str">
        <f t="shared" si="0"/>
        <v>http://dh.aks.ac.kr/Encyves/wiki/index.php/0</v>
      </c>
    </row>
    <row r="25" spans="1:3">
      <c r="A25" s="60" t="s">
        <v>524</v>
      </c>
      <c r="B25" s="118">
        <f>'네트워크 그래프 lst 에서 복제하기'!A77</f>
        <v>0</v>
      </c>
      <c r="C25" t="str">
        <f t="shared" si="0"/>
        <v>http://dh.aks.ac.kr/Encyves/wiki/index.php/0</v>
      </c>
    </row>
    <row r="26" spans="1:3">
      <c r="A26" s="60" t="s">
        <v>524</v>
      </c>
      <c r="B26" s="118">
        <f>'네트워크 그래프 lst 에서 복제하기'!A78</f>
        <v>0</v>
      </c>
      <c r="C26" t="str">
        <f t="shared" ref="C26:C65" si="1">A26&amp;B26</f>
        <v>http://dh.aks.ac.kr/Encyves/wiki/index.php/0</v>
      </c>
    </row>
    <row r="27" spans="1:3">
      <c r="A27" s="60" t="s">
        <v>524</v>
      </c>
      <c r="B27" s="118">
        <f>'네트워크 그래프 lst 에서 복제하기'!A79</f>
        <v>0</v>
      </c>
      <c r="C27" t="str">
        <f t="shared" si="1"/>
        <v>http://dh.aks.ac.kr/Encyves/wiki/index.php/0</v>
      </c>
    </row>
    <row r="28" spans="1:3">
      <c r="A28" s="60" t="s">
        <v>524</v>
      </c>
      <c r="B28" s="118">
        <f>'네트워크 그래프 lst 에서 복제하기'!A80</f>
        <v>0</v>
      </c>
      <c r="C28" t="str">
        <f t="shared" si="1"/>
        <v>http://dh.aks.ac.kr/Encyves/wiki/index.php/0</v>
      </c>
    </row>
    <row r="29" spans="1:3">
      <c r="A29" s="60" t="s">
        <v>524</v>
      </c>
      <c r="B29" s="118">
        <f>'네트워크 그래프 lst 에서 복제하기'!A81</f>
        <v>0</v>
      </c>
      <c r="C29" t="str">
        <f t="shared" si="1"/>
        <v>http://dh.aks.ac.kr/Encyves/wiki/index.php/0</v>
      </c>
    </row>
    <row r="30" spans="1:3">
      <c r="A30" s="60" t="s">
        <v>524</v>
      </c>
      <c r="B30" s="118">
        <f>'네트워크 그래프 lst 에서 복제하기'!A82</f>
        <v>0</v>
      </c>
      <c r="C30" t="str">
        <f t="shared" si="1"/>
        <v>http://dh.aks.ac.kr/Encyves/wiki/index.php/0</v>
      </c>
    </row>
    <row r="31" spans="1:3">
      <c r="A31" s="60" t="s">
        <v>524</v>
      </c>
      <c r="B31" s="118">
        <f>'네트워크 그래프 lst 에서 복제하기'!A83</f>
        <v>0</v>
      </c>
      <c r="C31" t="str">
        <f t="shared" si="1"/>
        <v>http://dh.aks.ac.kr/Encyves/wiki/index.php/0</v>
      </c>
    </row>
    <row r="32" spans="1:3">
      <c r="A32" s="60" t="s">
        <v>524</v>
      </c>
      <c r="B32" s="118">
        <f>'네트워크 그래프 lst 에서 복제하기'!A84</f>
        <v>0</v>
      </c>
      <c r="C32" t="str">
        <f t="shared" si="1"/>
        <v>http://dh.aks.ac.kr/Encyves/wiki/index.php/0</v>
      </c>
    </row>
    <row r="33" spans="1:3">
      <c r="A33" s="60" t="s">
        <v>524</v>
      </c>
      <c r="B33" s="118">
        <f>'네트워크 그래프 lst 에서 복제하기'!A85</f>
        <v>0</v>
      </c>
      <c r="C33" t="str">
        <f t="shared" si="1"/>
        <v>http://dh.aks.ac.kr/Encyves/wiki/index.php/0</v>
      </c>
    </row>
    <row r="34" spans="1:3">
      <c r="A34" s="60" t="s">
        <v>524</v>
      </c>
      <c r="B34" s="118">
        <f>'네트워크 그래프 lst 에서 복제하기'!A86</f>
        <v>0</v>
      </c>
      <c r="C34" t="str">
        <f t="shared" si="1"/>
        <v>http://dh.aks.ac.kr/Encyves/wiki/index.php/0</v>
      </c>
    </row>
    <row r="35" spans="1:3">
      <c r="A35" s="60" t="s">
        <v>524</v>
      </c>
      <c r="B35" s="118">
        <f>'네트워크 그래프 lst 에서 복제하기'!A87</f>
        <v>0</v>
      </c>
      <c r="C35" t="str">
        <f t="shared" si="1"/>
        <v>http://dh.aks.ac.kr/Encyves/wiki/index.php/0</v>
      </c>
    </row>
    <row r="36" spans="1:3">
      <c r="A36" s="60" t="s">
        <v>524</v>
      </c>
      <c r="B36" s="118">
        <f>'네트워크 그래프 lst 에서 복제하기'!A88</f>
        <v>0</v>
      </c>
      <c r="C36" t="str">
        <f t="shared" si="1"/>
        <v>http://dh.aks.ac.kr/Encyves/wiki/index.php/0</v>
      </c>
    </row>
    <row r="37" spans="1:3">
      <c r="A37" s="60" t="s">
        <v>524</v>
      </c>
      <c r="B37" s="118">
        <f>'네트워크 그래프 lst 에서 복제하기'!A89</f>
        <v>0</v>
      </c>
      <c r="C37" t="str">
        <f t="shared" si="1"/>
        <v>http://dh.aks.ac.kr/Encyves/wiki/index.php/0</v>
      </c>
    </row>
    <row r="38" spans="1:3">
      <c r="A38" s="60" t="s">
        <v>524</v>
      </c>
      <c r="B38" s="118">
        <f>'네트워크 그래프 lst 에서 복제하기'!A90</f>
        <v>0</v>
      </c>
      <c r="C38" t="str">
        <f t="shared" si="1"/>
        <v>http://dh.aks.ac.kr/Encyves/wiki/index.php/0</v>
      </c>
    </row>
    <row r="39" spans="1:3">
      <c r="A39" s="60" t="s">
        <v>524</v>
      </c>
      <c r="B39" s="118">
        <f>'네트워크 그래프 lst 에서 복제하기'!A91</f>
        <v>0</v>
      </c>
      <c r="C39" t="str">
        <f t="shared" si="1"/>
        <v>http://dh.aks.ac.kr/Encyves/wiki/index.php/0</v>
      </c>
    </row>
    <row r="40" spans="1:3">
      <c r="A40" s="60" t="s">
        <v>524</v>
      </c>
      <c r="B40" s="118">
        <f>'네트워크 그래프 lst 에서 복제하기'!A92</f>
        <v>0</v>
      </c>
      <c r="C40" t="str">
        <f t="shared" si="1"/>
        <v>http://dh.aks.ac.kr/Encyves/wiki/index.php/0</v>
      </c>
    </row>
    <row r="41" spans="1:3">
      <c r="A41" s="60" t="s">
        <v>524</v>
      </c>
      <c r="B41" s="118">
        <f>'네트워크 그래프 lst 에서 복제하기'!A93</f>
        <v>0</v>
      </c>
      <c r="C41" t="str">
        <f t="shared" si="1"/>
        <v>http://dh.aks.ac.kr/Encyves/wiki/index.php/0</v>
      </c>
    </row>
    <row r="42" spans="1:3">
      <c r="A42" s="60" t="s">
        <v>524</v>
      </c>
      <c r="B42" s="118">
        <f>'네트워크 그래프 lst 에서 복제하기'!A94</f>
        <v>0</v>
      </c>
      <c r="C42" t="str">
        <f t="shared" si="1"/>
        <v>http://dh.aks.ac.kr/Encyves/wiki/index.php/0</v>
      </c>
    </row>
    <row r="43" spans="1:3">
      <c r="A43" s="60" t="s">
        <v>524</v>
      </c>
      <c r="B43" s="118">
        <f>'네트워크 그래프 lst 에서 복제하기'!A95</f>
        <v>0</v>
      </c>
      <c r="C43" t="str">
        <f t="shared" si="1"/>
        <v>http://dh.aks.ac.kr/Encyves/wiki/index.php/0</v>
      </c>
    </row>
    <row r="44" spans="1:3">
      <c r="A44" s="60" t="s">
        <v>524</v>
      </c>
      <c r="B44" s="118">
        <f>'네트워크 그래프 lst 에서 복제하기'!A96</f>
        <v>0</v>
      </c>
      <c r="C44" t="str">
        <f t="shared" si="1"/>
        <v>http://dh.aks.ac.kr/Encyves/wiki/index.php/0</v>
      </c>
    </row>
    <row r="45" spans="1:3">
      <c r="A45" s="60" t="s">
        <v>524</v>
      </c>
      <c r="B45" s="118">
        <f>'네트워크 그래프 lst 에서 복제하기'!A97</f>
        <v>0</v>
      </c>
      <c r="C45" t="str">
        <f t="shared" si="1"/>
        <v>http://dh.aks.ac.kr/Encyves/wiki/index.php/0</v>
      </c>
    </row>
    <row r="46" spans="1:3">
      <c r="A46" s="60" t="s">
        <v>524</v>
      </c>
      <c r="B46" s="118">
        <f>'네트워크 그래프 lst 에서 복제하기'!A98</f>
        <v>0</v>
      </c>
      <c r="C46" t="str">
        <f t="shared" si="1"/>
        <v>http://dh.aks.ac.kr/Encyves/wiki/index.php/0</v>
      </c>
    </row>
    <row r="47" spans="1:3">
      <c r="A47" s="60" t="s">
        <v>524</v>
      </c>
      <c r="B47" s="118">
        <f>'네트워크 그래프 lst 에서 복제하기'!A99</f>
        <v>0</v>
      </c>
      <c r="C47" t="str">
        <f t="shared" si="1"/>
        <v>http://dh.aks.ac.kr/Encyves/wiki/index.php/0</v>
      </c>
    </row>
    <row r="48" spans="1:3">
      <c r="A48" s="60" t="s">
        <v>524</v>
      </c>
      <c r="B48" s="118">
        <f>'네트워크 그래프 lst 에서 복제하기'!A100</f>
        <v>0</v>
      </c>
      <c r="C48" t="str">
        <f t="shared" si="1"/>
        <v>http://dh.aks.ac.kr/Encyves/wiki/index.php/0</v>
      </c>
    </row>
    <row r="49" spans="1:3">
      <c r="A49" s="60" t="s">
        <v>524</v>
      </c>
      <c r="B49" s="118">
        <f>'네트워크 그래프 lst 에서 복제하기'!A101</f>
        <v>0</v>
      </c>
      <c r="C49" t="str">
        <f t="shared" si="1"/>
        <v>http://dh.aks.ac.kr/Encyves/wiki/index.php/0</v>
      </c>
    </row>
    <row r="50" spans="1:3">
      <c r="A50" s="60" t="s">
        <v>524</v>
      </c>
      <c r="B50" s="118">
        <f>'네트워크 그래프 lst 에서 복제하기'!A102</f>
        <v>0</v>
      </c>
      <c r="C50" t="str">
        <f t="shared" si="1"/>
        <v>http://dh.aks.ac.kr/Encyves/wiki/index.php/0</v>
      </c>
    </row>
    <row r="51" spans="1:3">
      <c r="A51" s="60" t="s">
        <v>524</v>
      </c>
      <c r="B51" s="118">
        <f>'네트워크 그래프 lst 에서 복제하기'!A103</f>
        <v>0</v>
      </c>
      <c r="C51" t="str">
        <f t="shared" si="1"/>
        <v>http://dh.aks.ac.kr/Encyves/wiki/index.php/0</v>
      </c>
    </row>
    <row r="52" spans="1:3">
      <c r="A52" s="60" t="s">
        <v>524</v>
      </c>
      <c r="B52" s="118">
        <f>'네트워크 그래프 lst 에서 복제하기'!A104</f>
        <v>0</v>
      </c>
      <c r="C52" t="str">
        <f t="shared" si="1"/>
        <v>http://dh.aks.ac.kr/Encyves/wiki/index.php/0</v>
      </c>
    </row>
    <row r="53" spans="1:3">
      <c r="A53" s="60" t="s">
        <v>524</v>
      </c>
      <c r="B53" s="118">
        <f>'네트워크 그래프 lst 에서 복제하기'!A105</f>
        <v>0</v>
      </c>
      <c r="C53" t="str">
        <f t="shared" si="1"/>
        <v>http://dh.aks.ac.kr/Encyves/wiki/index.php/0</v>
      </c>
    </row>
    <row r="54" spans="1:3">
      <c r="A54" s="60" t="s">
        <v>524</v>
      </c>
      <c r="B54" s="118">
        <f>'네트워크 그래프 lst 에서 복제하기'!A106</f>
        <v>0</v>
      </c>
      <c r="C54" t="str">
        <f t="shared" si="1"/>
        <v>http://dh.aks.ac.kr/Encyves/wiki/index.php/0</v>
      </c>
    </row>
    <row r="55" spans="1:3">
      <c r="A55" s="60" t="s">
        <v>524</v>
      </c>
      <c r="B55" s="118">
        <f>'네트워크 그래프 lst 에서 복제하기'!A107</f>
        <v>0</v>
      </c>
      <c r="C55" t="str">
        <f t="shared" si="1"/>
        <v>http://dh.aks.ac.kr/Encyves/wiki/index.php/0</v>
      </c>
    </row>
    <row r="56" spans="1:3">
      <c r="A56" s="60" t="s">
        <v>524</v>
      </c>
      <c r="B56" s="118">
        <f>'네트워크 그래프 lst 에서 복제하기'!A108</f>
        <v>0</v>
      </c>
      <c r="C56" t="str">
        <f t="shared" si="1"/>
        <v>http://dh.aks.ac.kr/Encyves/wiki/index.php/0</v>
      </c>
    </row>
    <row r="57" spans="1:3">
      <c r="A57" s="60" t="s">
        <v>524</v>
      </c>
      <c r="B57" s="118">
        <f>'네트워크 그래프 lst 에서 복제하기'!A109</f>
        <v>0</v>
      </c>
      <c r="C57" t="str">
        <f t="shared" si="1"/>
        <v>http://dh.aks.ac.kr/Encyves/wiki/index.php/0</v>
      </c>
    </row>
    <row r="58" spans="1:3">
      <c r="A58" s="60" t="s">
        <v>524</v>
      </c>
      <c r="B58" s="118">
        <f>'네트워크 그래프 lst 에서 복제하기'!A110</f>
        <v>0</v>
      </c>
      <c r="C58" t="str">
        <f t="shared" si="1"/>
        <v>http://dh.aks.ac.kr/Encyves/wiki/index.php/0</v>
      </c>
    </row>
    <row r="59" spans="1:3">
      <c r="A59" s="60" t="s">
        <v>524</v>
      </c>
      <c r="B59" s="118">
        <f>'네트워크 그래프 lst 에서 복제하기'!A111</f>
        <v>0</v>
      </c>
      <c r="C59" t="str">
        <f t="shared" si="1"/>
        <v>http://dh.aks.ac.kr/Encyves/wiki/index.php/0</v>
      </c>
    </row>
    <row r="60" spans="1:3">
      <c r="A60" s="60" t="s">
        <v>524</v>
      </c>
      <c r="B60" s="118">
        <f>'네트워크 그래프 lst 에서 복제하기'!A112</f>
        <v>0</v>
      </c>
      <c r="C60" t="str">
        <f t="shared" si="1"/>
        <v>http://dh.aks.ac.kr/Encyves/wiki/index.php/0</v>
      </c>
    </row>
    <row r="61" spans="1:3">
      <c r="A61" s="60" t="s">
        <v>524</v>
      </c>
      <c r="B61" s="118">
        <f>'네트워크 그래프 lst 에서 복제하기'!A113</f>
        <v>0</v>
      </c>
      <c r="C61" t="str">
        <f t="shared" si="1"/>
        <v>http://dh.aks.ac.kr/Encyves/wiki/index.php/0</v>
      </c>
    </row>
    <row r="62" spans="1:3">
      <c r="A62" s="60" t="s">
        <v>524</v>
      </c>
      <c r="B62" s="118">
        <f>'네트워크 그래프 lst 에서 복제하기'!A114</f>
        <v>0</v>
      </c>
      <c r="C62" t="str">
        <f t="shared" si="1"/>
        <v>http://dh.aks.ac.kr/Encyves/wiki/index.php/0</v>
      </c>
    </row>
    <row r="63" spans="1:3">
      <c r="A63" s="60" t="s">
        <v>524</v>
      </c>
      <c r="B63" s="118">
        <f>'네트워크 그래프 lst 에서 복제하기'!A115</f>
        <v>0</v>
      </c>
      <c r="C63" t="str">
        <f t="shared" si="1"/>
        <v>http://dh.aks.ac.kr/Encyves/wiki/index.php/0</v>
      </c>
    </row>
    <row r="64" spans="1:3">
      <c r="A64" s="60" t="s">
        <v>524</v>
      </c>
      <c r="B64" s="118">
        <f>'네트워크 그래프 lst 에서 복제하기'!A116</f>
        <v>0</v>
      </c>
      <c r="C64" t="str">
        <f t="shared" si="1"/>
        <v>http://dh.aks.ac.kr/Encyves/wiki/index.php/0</v>
      </c>
    </row>
    <row r="65" spans="1:3">
      <c r="A65" s="60" t="s">
        <v>524</v>
      </c>
      <c r="B65" s="118">
        <f>'네트워크 그래프 lst 에서 복제하기'!A117</f>
        <v>0</v>
      </c>
      <c r="C65" t="str">
        <f t="shared" si="1"/>
        <v>http://dh.aks.ac.kr/Encyves/wiki/index.php/0</v>
      </c>
    </row>
  </sheetData>
  <phoneticPr fontId="2" type="noConversion"/>
  <hyperlinks>
    <hyperlink ref="A1" r:id="rId1" xr:uid="{5D387EC4-0FB9-411F-867C-0AD016319995}"/>
    <hyperlink ref="A2:A25" r:id="rId2" display="http://dh.aks.ac.kr/Encyves/wiki/index.php/" xr:uid="{F7B06EF6-FC51-468E-BC3C-62F4CDE64C06}"/>
    <hyperlink ref="A26" r:id="rId3" xr:uid="{B553DE2D-3997-4DA2-A202-E01305CAFA99}"/>
    <hyperlink ref="A27" r:id="rId4" xr:uid="{5F002655-5801-45B7-A884-664E0DC7933F}"/>
    <hyperlink ref="A28" r:id="rId5" xr:uid="{2D3179A5-BE0D-4FF2-875B-AE41BA0FF215}"/>
    <hyperlink ref="A29" r:id="rId6" xr:uid="{5A0B9726-9245-4384-AB33-2611F53373B7}"/>
    <hyperlink ref="A30" r:id="rId7" xr:uid="{163E4769-D38D-466D-AF6B-F13406545311}"/>
    <hyperlink ref="A31" r:id="rId8" xr:uid="{B62E8300-C3D6-4055-8158-A8C19E61CC36}"/>
    <hyperlink ref="A32" r:id="rId9" xr:uid="{86E78426-0A53-4802-95B3-C5B9C590E21B}"/>
    <hyperlink ref="A33" r:id="rId10" xr:uid="{029BAE3E-4C4B-4C7C-AD69-9A1397AD74DF}"/>
    <hyperlink ref="A34" r:id="rId11" xr:uid="{9643D771-15FC-4DCD-99A6-6F016CB9C9D3}"/>
    <hyperlink ref="A35" r:id="rId12" xr:uid="{5835CE81-7ECD-4E03-A3EA-36473FAB88E5}"/>
    <hyperlink ref="A36" r:id="rId13" xr:uid="{7E723706-2527-4024-8710-D2910E037475}"/>
    <hyperlink ref="A37" r:id="rId14" xr:uid="{B3B77159-B8D3-47E9-9802-2B40E665C7C4}"/>
    <hyperlink ref="A38" r:id="rId15" xr:uid="{5BAF1C6F-9A03-4845-BFC9-F5B91EB86859}"/>
    <hyperlink ref="A39" r:id="rId16" xr:uid="{BC99C7F5-C091-40BF-8E00-7D4B6AA59426}"/>
    <hyperlink ref="A40" r:id="rId17" xr:uid="{E02E0171-3AB4-47AA-BACE-79E094FDC05C}"/>
    <hyperlink ref="A41" r:id="rId18" xr:uid="{5495AAE0-3E31-4F57-80EE-6A6BE489B127}"/>
    <hyperlink ref="A42" r:id="rId19" xr:uid="{7A420679-703D-4ED9-9AAD-6C6AF44DC549}"/>
    <hyperlink ref="A43" r:id="rId20" xr:uid="{1D548CF3-4F28-4070-979B-17E43FDBECDA}"/>
    <hyperlink ref="A44" r:id="rId21" xr:uid="{32726E57-5B5E-4F23-BFB3-23F65B77A0FD}"/>
    <hyperlink ref="A45" r:id="rId22" xr:uid="{8367E3CE-696D-4110-9CBA-2318D26663D1}"/>
    <hyperlink ref="A46" r:id="rId23" xr:uid="{92A85B16-41FB-4735-A147-C2AE6C79463D}"/>
    <hyperlink ref="A47" r:id="rId24" xr:uid="{6EB9D840-91CA-46B5-979D-72EB9F9D0D69}"/>
    <hyperlink ref="A48" r:id="rId25" xr:uid="{96E1787C-FB30-4191-B56A-C9737985E4DA}"/>
    <hyperlink ref="A49" r:id="rId26" xr:uid="{BFE4CF91-2519-4FC5-82F2-5EAEC24B6195}"/>
    <hyperlink ref="A50" r:id="rId27" xr:uid="{21055972-9F27-4FC6-A977-5E21D8F1C4DE}"/>
    <hyperlink ref="A51" r:id="rId28" xr:uid="{3493E2F6-280C-42A1-8D11-5E1A2A65E9DC}"/>
    <hyperlink ref="A52" r:id="rId29" xr:uid="{40A75842-2B8B-4554-A931-5A81D80B1E7D}"/>
    <hyperlink ref="A53" r:id="rId30" xr:uid="{A41145D6-92F4-4BF7-8764-E1B2A3FB2AF1}"/>
    <hyperlink ref="A54" r:id="rId31" xr:uid="{2E79B610-5B37-4C50-8419-27807720E49F}"/>
    <hyperlink ref="A55" r:id="rId32" xr:uid="{4D065ACE-E237-4AB5-8ED5-B37FC8DC0D36}"/>
    <hyperlink ref="A56" r:id="rId33" xr:uid="{AAA9F73A-40E0-4F20-80F3-F9BA82644944}"/>
    <hyperlink ref="A57" r:id="rId34" xr:uid="{1C2964DC-A1D0-413A-9C02-80BB795F3E6E}"/>
    <hyperlink ref="A58" r:id="rId35" xr:uid="{DF6CECC8-337C-4C3A-AC66-B1ED43EB70AC}"/>
    <hyperlink ref="A59" r:id="rId36" xr:uid="{9C0D38AE-ED8A-4E39-B397-631B40EF583F}"/>
    <hyperlink ref="A60" r:id="rId37" xr:uid="{884BAFD7-C354-421D-B331-A8890923B78E}"/>
    <hyperlink ref="A61" r:id="rId38" xr:uid="{E59CF000-C418-4CF0-9985-7708EFD13C96}"/>
    <hyperlink ref="A62" r:id="rId39" xr:uid="{51BFE492-2368-465C-8406-F9DBB07FBC18}"/>
    <hyperlink ref="A63" r:id="rId40" xr:uid="{506E5A63-85C3-42E1-A884-E05A4900E039}"/>
    <hyperlink ref="A64" r:id="rId41" xr:uid="{135F8026-E0EF-4B51-A168-CCE15F27AE9A}"/>
    <hyperlink ref="A65" r:id="rId42" xr:uid="{F4C388D1-37D4-455A-94EC-95716E2BC595}"/>
  </hyperlinks>
  <pageMargins left="0.7" right="0.7" top="0.75" bottom="0.75" header="0.3" footer="0.3"/>
  <pageSetup paperSize="9" orientation="portrait" horizontalDpi="4294967292" r:id="rId4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01"/>
  <sheetViews>
    <sheetView tabSelected="1" topLeftCell="B67" workbookViewId="0">
      <selection activeCell="I9" sqref="I9:I101"/>
    </sheetView>
    <sheetView topLeftCell="B66" workbookViewId="1">
      <selection activeCell="D91" sqref="D91"/>
    </sheetView>
  </sheetViews>
  <sheetFormatPr defaultRowHeight="16.5"/>
  <cols>
    <col min="1" max="3" width="11.125" bestFit="1" customWidth="1"/>
    <col min="4" max="4" width="20" bestFit="1" customWidth="1"/>
    <col min="5" max="6" width="15.375" bestFit="1" customWidth="1"/>
    <col min="9" max="9" width="18.625" bestFit="1" customWidth="1"/>
  </cols>
  <sheetData>
    <row r="1" spans="1:9">
      <c r="A1" s="13" t="s">
        <v>40</v>
      </c>
      <c r="B1" s="13" t="s">
        <v>41</v>
      </c>
    </row>
    <row r="2" spans="1:9">
      <c r="A2" s="13" t="s">
        <v>42</v>
      </c>
      <c r="B2" s="13" t="s">
        <v>43</v>
      </c>
    </row>
    <row r="3" spans="1:9">
      <c r="A3" s="13" t="s">
        <v>44</v>
      </c>
      <c r="B3" s="13" t="s">
        <v>45</v>
      </c>
    </row>
    <row r="4" spans="1:9">
      <c r="A4" s="13" t="s">
        <v>46</v>
      </c>
      <c r="B4" s="13" t="s">
        <v>47</v>
      </c>
    </row>
    <row r="5" spans="1:9">
      <c r="A5" s="13" t="s">
        <v>48</v>
      </c>
      <c r="B5" s="13" t="s">
        <v>49</v>
      </c>
    </row>
    <row r="6" spans="1:9">
      <c r="A6" s="13" t="s">
        <v>50</v>
      </c>
      <c r="B6" s="13" t="s">
        <v>51</v>
      </c>
    </row>
    <row r="7" spans="1:9">
      <c r="A7" s="1" t="s">
        <v>52</v>
      </c>
      <c r="B7" s="1" t="s">
        <v>53</v>
      </c>
    </row>
    <row r="8" spans="1:9">
      <c r="I8" s="2" t="s">
        <v>437</v>
      </c>
    </row>
    <row r="9" spans="1:9">
      <c r="A9" s="13" t="str">
        <f>B1</f>
        <v>#Project</v>
      </c>
      <c r="B9" s="13" t="s">
        <v>434</v>
      </c>
      <c r="C9" s="13"/>
      <c r="D9" s="13"/>
      <c r="E9" s="13"/>
      <c r="F9" s="13"/>
      <c r="I9" s="2" t="str">
        <f>A9</f>
        <v>#Project</v>
      </c>
    </row>
    <row r="10" spans="1:9">
      <c r="A10" s="13" t="s">
        <v>43</v>
      </c>
      <c r="B10" s="16" t="s">
        <v>1515</v>
      </c>
      <c r="C10" s="16"/>
      <c r="D10" s="16"/>
      <c r="E10" s="16"/>
      <c r="F10" s="16"/>
      <c r="I10" s="2" t="str">
        <f>A10&amp;" "&amp;B10</f>
        <v>h1 신숙주</v>
      </c>
    </row>
    <row r="11" spans="1:9">
      <c r="A11" s="16" t="s">
        <v>435</v>
      </c>
      <c r="B11" s="16" t="s">
        <v>436</v>
      </c>
      <c r="C11" s="16"/>
      <c r="D11" s="16"/>
      <c r="E11" s="16"/>
      <c r="F11" s="16"/>
      <c r="I11" s="2" t="str">
        <f>A11&amp;" "&amp;B11</f>
        <v>h3 한국 기록유산의 디지털 스토리텔링 자원 개발</v>
      </c>
    </row>
    <row r="12" spans="1:9">
      <c r="A12" s="135"/>
      <c r="B12" s="136"/>
      <c r="C12" s="136"/>
      <c r="D12" s="136"/>
      <c r="E12" s="136"/>
      <c r="F12" s="137"/>
      <c r="I12" s="2"/>
    </row>
    <row r="13" spans="1:9">
      <c r="A13" s="135" t="str">
        <f>B3</f>
        <v>#Class</v>
      </c>
      <c r="B13" s="136"/>
      <c r="C13" s="136"/>
      <c r="D13" s="136"/>
      <c r="E13" s="136"/>
      <c r="F13" s="137"/>
      <c r="I13" s="2" t="str">
        <f>A13</f>
        <v>#Class</v>
      </c>
    </row>
    <row r="14" spans="1:9">
      <c r="A14" s="13" t="s">
        <v>54</v>
      </c>
      <c r="B14" s="13" t="s">
        <v>55</v>
      </c>
      <c r="C14" s="13" t="s">
        <v>56</v>
      </c>
      <c r="D14" s="13" t="s">
        <v>57</v>
      </c>
      <c r="E14" s="13"/>
      <c r="F14" s="13"/>
      <c r="I14" s="2"/>
    </row>
    <row r="15" spans="1:9">
      <c r="A15" s="13" t="str">
        <f>'네트워크 그래프 분석(2)'!A2</f>
        <v>인물</v>
      </c>
      <c r="B15" s="13" t="s">
        <v>456</v>
      </c>
      <c r="C15" s="13" t="s">
        <v>458</v>
      </c>
      <c r="D15" s="13"/>
      <c r="E15" s="13"/>
      <c r="F15" s="13"/>
      <c r="I15" s="2" t="str">
        <f t="shared" ref="I15:I17" si="0">A15&amp;" "&amp;B15&amp;" "&amp;C15&amp;" "&amp;D15</f>
        <v xml:space="preserve">인물 blue rect </v>
      </c>
    </row>
    <row r="16" spans="1:9">
      <c r="A16" s="16" t="str">
        <f>'네트워크 그래프 분석(2)'!A3</f>
        <v>단체</v>
      </c>
      <c r="B16" s="16" t="s">
        <v>456</v>
      </c>
      <c r="C16" s="16" t="s">
        <v>458</v>
      </c>
      <c r="D16" s="16"/>
      <c r="E16" s="16"/>
      <c r="F16" s="16"/>
      <c r="I16" s="2" t="str">
        <f t="shared" si="0"/>
        <v xml:space="preserve">단체 blue rect </v>
      </c>
    </row>
    <row r="17" spans="1:9">
      <c r="A17" s="16" t="str">
        <f>'네트워크 그래프 분석(2)'!A4</f>
        <v>사건</v>
      </c>
      <c r="B17" s="16" t="s">
        <v>456</v>
      </c>
      <c r="C17" s="16" t="s">
        <v>458</v>
      </c>
      <c r="D17" s="16"/>
      <c r="E17" s="16"/>
      <c r="F17" s="16"/>
      <c r="I17" s="2" t="str">
        <f t="shared" si="0"/>
        <v xml:space="preserve">사건 blue rect </v>
      </c>
    </row>
    <row r="18" spans="1:9">
      <c r="A18" s="81" t="str">
        <f>'네트워크 그래프 분석(2)'!A5</f>
        <v>전시자료</v>
      </c>
      <c r="B18" s="81" t="s">
        <v>456</v>
      </c>
      <c r="C18" s="81" t="s">
        <v>1512</v>
      </c>
      <c r="D18" s="81"/>
      <c r="E18" s="81"/>
      <c r="F18" s="81"/>
      <c r="I18" s="2" t="str">
        <f t="shared" ref="I18:I20" si="1">A18&amp;" "&amp;B18&amp;" "&amp;C18&amp;" "&amp;D18</f>
        <v xml:space="preserve">전시자료 blue circle </v>
      </c>
    </row>
    <row r="19" spans="1:9">
      <c r="A19" s="81" t="str">
        <f>'네트워크 그래프 분석(2)'!A6</f>
        <v>장소</v>
      </c>
      <c r="B19" s="81" t="s">
        <v>456</v>
      </c>
      <c r="C19" s="81" t="s">
        <v>458</v>
      </c>
      <c r="D19" s="81"/>
      <c r="E19" s="81"/>
      <c r="F19" s="81"/>
      <c r="I19" s="2" t="str">
        <f t="shared" si="1"/>
        <v xml:space="preserve">장소 blue rect </v>
      </c>
    </row>
    <row r="20" spans="1:9">
      <c r="A20" s="81" t="str">
        <f>'네트워크 그래프 분석(2)'!A7</f>
        <v>표준영정</v>
      </c>
      <c r="B20" s="81" t="s">
        <v>456</v>
      </c>
      <c r="C20" s="81" t="s">
        <v>1512</v>
      </c>
      <c r="D20" s="81"/>
      <c r="E20" s="81"/>
      <c r="F20" s="81"/>
      <c r="I20" s="2" t="str">
        <f t="shared" si="1"/>
        <v xml:space="preserve">표준영정 blue circle </v>
      </c>
    </row>
    <row r="21" spans="1:9">
      <c r="A21" s="81" t="str">
        <f>'네트워크 그래프 분석(2)'!A8</f>
        <v>문헌</v>
      </c>
      <c r="B21" s="81" t="s">
        <v>456</v>
      </c>
      <c r="C21" s="81" t="s">
        <v>458</v>
      </c>
      <c r="D21" s="81"/>
      <c r="E21" s="81"/>
      <c r="F21" s="81"/>
      <c r="I21" s="2" t="str">
        <f t="shared" ref="I21:I22" si="2">A21&amp;" "&amp;B21&amp;" "&amp;C21&amp;" "&amp;D21</f>
        <v xml:space="preserve">문헌 blue rect </v>
      </c>
    </row>
    <row r="22" spans="1:9">
      <c r="A22" s="81" t="str">
        <f>'네트워크 그래프 분석(2)'!A9</f>
        <v>개념</v>
      </c>
      <c r="B22" s="81" t="s">
        <v>456</v>
      </c>
      <c r="C22" s="81" t="s">
        <v>458</v>
      </c>
      <c r="D22" s="81"/>
      <c r="E22" s="81"/>
      <c r="F22" s="81"/>
      <c r="I22" s="2" t="str">
        <f t="shared" si="2"/>
        <v xml:space="preserve">개념 blue rect </v>
      </c>
    </row>
    <row r="23" spans="1:9">
      <c r="A23" s="135"/>
      <c r="B23" s="136"/>
      <c r="C23" s="136"/>
      <c r="D23" s="136"/>
      <c r="E23" s="136"/>
      <c r="F23" s="137"/>
      <c r="I23" s="2"/>
    </row>
    <row r="24" spans="1:9">
      <c r="A24" s="135" t="str">
        <f>B4</f>
        <v>#Relation</v>
      </c>
      <c r="B24" s="136"/>
      <c r="C24" s="136"/>
      <c r="D24" s="136"/>
      <c r="E24" s="136"/>
      <c r="F24" s="137"/>
      <c r="I24" s="2" t="str">
        <f>A24</f>
        <v>#Relation</v>
      </c>
    </row>
    <row r="25" spans="1:9">
      <c r="A25" s="13" t="s">
        <v>58</v>
      </c>
      <c r="B25" s="13" t="s">
        <v>59</v>
      </c>
      <c r="C25" s="13" t="s">
        <v>60</v>
      </c>
      <c r="D25" s="13" t="s">
        <v>61</v>
      </c>
      <c r="E25" s="13"/>
      <c r="F25" s="13"/>
      <c r="I25" s="2"/>
    </row>
    <row r="26" spans="1:9">
      <c r="A26" s="16" t="str">
        <f>'네트워크 그래프 분석(2)'!B2</f>
        <v>ekc:hasSon</v>
      </c>
      <c r="B26" s="16" t="s">
        <v>457</v>
      </c>
      <c r="C26" s="16" t="s">
        <v>1513</v>
      </c>
      <c r="D26" s="16">
        <v>1</v>
      </c>
      <c r="E26" s="16"/>
      <c r="F26" s="16"/>
      <c r="I26" s="2" t="str">
        <f t="shared" ref="I26:I28" si="3">A26&amp;" "&amp;B26&amp;" "&amp;C26&amp;" "&amp;D26</f>
        <v>ekc:hasSon black arrow-end 1</v>
      </c>
    </row>
    <row r="27" spans="1:9">
      <c r="A27" s="16" t="str">
        <f>'네트워크 그래프 분석(2)'!B3</f>
        <v>foaf:member</v>
      </c>
      <c r="B27" s="16" t="s">
        <v>457</v>
      </c>
      <c r="C27" s="134" t="s">
        <v>1513</v>
      </c>
      <c r="D27" s="16">
        <v>1</v>
      </c>
      <c r="E27" s="16"/>
      <c r="F27" s="16"/>
      <c r="I27" s="2" t="str">
        <f t="shared" si="3"/>
        <v>foaf:member black arrow-end 1</v>
      </c>
    </row>
    <row r="28" spans="1:9">
      <c r="A28" s="16" t="str">
        <f>'네트워크 그래프 분석(2)'!B4</f>
        <v>edm:isRelatedTo</v>
      </c>
      <c r="B28" s="16" t="s">
        <v>457</v>
      </c>
      <c r="C28" s="16" t="s">
        <v>1514</v>
      </c>
      <c r="D28" s="16">
        <v>1</v>
      </c>
      <c r="E28" s="16"/>
      <c r="F28" s="16"/>
      <c r="I28" s="2" t="str">
        <f t="shared" si="3"/>
        <v>edm:isRelatedTo black line 1</v>
      </c>
    </row>
    <row r="29" spans="1:9">
      <c r="A29" s="81" t="str">
        <f>'네트워크 그래프 분석(2)'!B5</f>
        <v>ekc:depicts</v>
      </c>
      <c r="B29" s="81" t="s">
        <v>457</v>
      </c>
      <c r="C29" s="134" t="s">
        <v>1513</v>
      </c>
      <c r="D29" s="81">
        <v>1</v>
      </c>
      <c r="E29" s="81"/>
      <c r="F29" s="81"/>
      <c r="I29" s="2" t="str">
        <f t="shared" ref="I29:I31" si="4">A29&amp;" "&amp;B29&amp;" "&amp;C29&amp;" "&amp;D29</f>
        <v>ekc:depicts black arrow-end 1</v>
      </c>
    </row>
    <row r="30" spans="1:9">
      <c r="A30" s="81" t="str">
        <f>'네트워크 그래프 분석(2)'!B6</f>
        <v>edm:currentLocation</v>
      </c>
      <c r="B30" s="81" t="s">
        <v>457</v>
      </c>
      <c r="C30" s="134" t="s">
        <v>1513</v>
      </c>
      <c r="D30" s="81">
        <v>1</v>
      </c>
      <c r="E30" s="81"/>
      <c r="F30" s="81"/>
      <c r="I30" s="2" t="str">
        <f t="shared" si="4"/>
        <v>edm:currentLocation black arrow-end 1</v>
      </c>
    </row>
    <row r="31" spans="1:9">
      <c r="A31" s="81" t="str">
        <f>'네트워크 그래프 분석(2)'!B7</f>
        <v>dcterms:creator</v>
      </c>
      <c r="B31" s="81" t="s">
        <v>457</v>
      </c>
      <c r="C31" s="134" t="s">
        <v>1513</v>
      </c>
      <c r="D31" s="81">
        <v>1</v>
      </c>
      <c r="E31" s="81"/>
      <c r="F31" s="81"/>
      <c r="I31" s="2" t="str">
        <f t="shared" si="4"/>
        <v>dcterms:creator black arrow-end 1</v>
      </c>
    </row>
    <row r="32" spans="1:9">
      <c r="A32" s="81" t="str">
        <f>'네트워크 그래프 분석(2)'!B8</f>
        <v>ekc:hasWife</v>
      </c>
      <c r="B32" s="81" t="s">
        <v>457</v>
      </c>
      <c r="C32" s="134" t="s">
        <v>1513</v>
      </c>
      <c r="D32" s="81">
        <v>1</v>
      </c>
      <c r="E32" s="81"/>
      <c r="F32" s="81"/>
      <c r="I32" s="2" t="str">
        <f t="shared" ref="I32" si="5">A32&amp;" "&amp;B32&amp;" "&amp;C32&amp;" "&amp;D32</f>
        <v>ekc:hasWife black arrow-end 1</v>
      </c>
    </row>
    <row r="33" spans="1:9">
      <c r="A33" s="135"/>
      <c r="B33" s="136"/>
      <c r="C33" s="136"/>
      <c r="D33" s="136"/>
      <c r="E33" s="136"/>
      <c r="F33" s="137"/>
      <c r="I33" s="2"/>
    </row>
    <row r="34" spans="1:9">
      <c r="A34" s="135" t="str">
        <f>B5</f>
        <v>#Nodes</v>
      </c>
      <c r="B34" s="136"/>
      <c r="C34" s="136"/>
      <c r="D34" s="136"/>
      <c r="E34" s="136"/>
      <c r="F34" s="137"/>
      <c r="I34" s="2" t="str">
        <f>A34</f>
        <v>#Nodes</v>
      </c>
    </row>
    <row r="35" spans="1:9">
      <c r="A35" s="13" t="s">
        <v>62</v>
      </c>
      <c r="B35" s="15" t="s">
        <v>432</v>
      </c>
      <c r="C35" s="13" t="s">
        <v>63</v>
      </c>
      <c r="D35" s="13" t="s">
        <v>64</v>
      </c>
      <c r="E35" s="13" t="s">
        <v>433</v>
      </c>
      <c r="F35" s="13" t="s">
        <v>65</v>
      </c>
      <c r="I35" s="2"/>
    </row>
    <row r="36" spans="1:9">
      <c r="A36" s="13" t="str">
        <f>'객체뽑기(1)'!G2</f>
        <v>신숙주</v>
      </c>
      <c r="B36" s="13" t="str">
        <f>'객체뽑기(1)'!D2</f>
        <v>인물</v>
      </c>
      <c r="C36" s="13" t="str">
        <f>'객체뽑기(1)'!B2</f>
        <v>신숙주</v>
      </c>
      <c r="D36" s="13" t="str">
        <f>'링크조합(5)'!C1</f>
        <v>http://dh.aks.ac.kr/Encyves/wiki/index.php/신숙주</v>
      </c>
      <c r="E36" s="13"/>
      <c r="F36" s="13"/>
      <c r="I36" s="2" t="str">
        <f t="shared" ref="I36:I51" si="6">A36&amp;" "&amp;B36&amp;" "&amp;C36&amp;" "&amp;D36&amp;" "&amp;E36&amp;" "&amp;F36</f>
        <v xml:space="preserve">신숙주 인물 신숙주 http://dh.aks.ac.kr/Encyves/wiki/index.php/신숙주  </v>
      </c>
    </row>
    <row r="37" spans="1:9">
      <c r="A37" s="134" t="str">
        <f>'객체뽑기(1)'!G3</f>
        <v>신장</v>
      </c>
      <c r="B37" s="134" t="str">
        <f>'객체뽑기(1)'!D3</f>
        <v>인물</v>
      </c>
      <c r="C37" s="134" t="str">
        <f>'객체뽑기(1)'!B3</f>
        <v>신장</v>
      </c>
      <c r="D37" s="134" t="str">
        <f>'링크조합(5)'!C2</f>
        <v>http://dh.aks.ac.kr/Encyves/wiki/index.php/신장</v>
      </c>
      <c r="E37" s="16"/>
      <c r="F37" s="16"/>
      <c r="I37" s="2" t="str">
        <f t="shared" si="6"/>
        <v xml:space="preserve">신장 인물 신장 http://dh.aks.ac.kr/Encyves/wiki/index.php/신장  </v>
      </c>
    </row>
    <row r="38" spans="1:9">
      <c r="A38" s="134" t="str">
        <f>'객체뽑기(1)'!G4</f>
        <v>신장_처_나주정씨</v>
      </c>
      <c r="B38" s="134" t="str">
        <f>'객체뽑기(1)'!D4</f>
        <v>인물</v>
      </c>
      <c r="C38" s="134" t="str">
        <f>'객체뽑기(1)'!B4</f>
        <v>신장_처_나주정씨</v>
      </c>
      <c r="D38" s="134" t="str">
        <f>'링크조합(5)'!C3</f>
        <v>http://dh.aks.ac.kr/Encyves/wiki/index.php/신장_처_나주정씨</v>
      </c>
      <c r="E38" s="16"/>
      <c r="F38" s="16"/>
      <c r="I38" s="2" t="str">
        <f t="shared" si="6"/>
        <v xml:space="preserve">신장_처_나주정씨 인물 신장_처_나주정씨 http://dh.aks.ac.kr/Encyves/wiki/index.php/신장_처_나주정씨  </v>
      </c>
    </row>
    <row r="39" spans="1:9">
      <c r="A39" s="134" t="str">
        <f>'객체뽑기(1)'!G5</f>
        <v>집현전</v>
      </c>
      <c r="B39" s="134" t="str">
        <f>'객체뽑기(1)'!D5</f>
        <v>단체</v>
      </c>
      <c r="C39" s="134" t="str">
        <f>'객체뽑기(1)'!B5</f>
        <v>집현전</v>
      </c>
      <c r="D39" s="134" t="str">
        <f>'링크조합(5)'!C4</f>
        <v>http://dh.aks.ac.kr/Encyves/wiki/index.php/집현전</v>
      </c>
      <c r="E39" s="16"/>
      <c r="F39" s="16"/>
      <c r="I39" s="2" t="str">
        <f t="shared" si="6"/>
        <v xml:space="preserve">집현전 단체 집현전 http://dh.aks.ac.kr/Encyves/wiki/index.php/집현전  </v>
      </c>
    </row>
    <row r="40" spans="1:9">
      <c r="A40" s="134" t="str">
        <f>'객체뽑기(1)'!G6</f>
        <v>성삼문</v>
      </c>
      <c r="B40" s="134" t="str">
        <f>'객체뽑기(1)'!D6</f>
        <v>인물</v>
      </c>
      <c r="C40" s="134" t="str">
        <f>'객체뽑기(1)'!B6</f>
        <v>성삼문</v>
      </c>
      <c r="D40" s="134" t="str">
        <f>'링크조합(5)'!C5</f>
        <v>http://dh.aks.ac.kr/Encyves/wiki/index.php/성삼문</v>
      </c>
      <c r="E40" s="16"/>
      <c r="F40" s="16"/>
      <c r="I40" s="2" t="str">
        <f t="shared" si="6"/>
        <v xml:space="preserve">성삼문 인물 성삼문 http://dh.aks.ac.kr/Encyves/wiki/index.php/성삼문  </v>
      </c>
    </row>
    <row r="41" spans="1:9">
      <c r="A41" s="134" t="str">
        <f>'객체뽑기(1)'!G7</f>
        <v>계유정난</v>
      </c>
      <c r="B41" s="134" t="str">
        <f>'객체뽑기(1)'!D7</f>
        <v>사건</v>
      </c>
      <c r="C41" s="134" t="str">
        <f>'객체뽑기(1)'!B7</f>
        <v>계유정난</v>
      </c>
      <c r="D41" s="134" t="str">
        <f>'링크조합(5)'!C6</f>
        <v>http://dh.aks.ac.kr/Encyves/wiki/index.php/계유정난</v>
      </c>
      <c r="E41" s="16"/>
      <c r="F41" s="16"/>
      <c r="I41" s="2" t="str">
        <f t="shared" si="6"/>
        <v xml:space="preserve">계유정난 사건 계유정난 http://dh.aks.ac.kr/Encyves/wiki/index.php/계유정난  </v>
      </c>
    </row>
    <row r="42" spans="1:9">
      <c r="A42" s="134" t="str">
        <f>'객체뽑기(1)'!G8</f>
        <v>조선_세종</v>
      </c>
      <c r="B42" s="134" t="str">
        <f>'객체뽑기(1)'!D8</f>
        <v>인물</v>
      </c>
      <c r="C42" s="134" t="str">
        <f>'객체뽑기(1)'!B8</f>
        <v>조선_세종</v>
      </c>
      <c r="D42" s="134" t="str">
        <f>'링크조합(5)'!C7</f>
        <v>http://dh.aks.ac.kr/Encyves/wiki/index.php/조선_세종</v>
      </c>
      <c r="E42" s="16"/>
      <c r="F42" s="16"/>
      <c r="I42" s="2" t="str">
        <f t="shared" si="6"/>
        <v xml:space="preserve">조선_세종 인물 조선_세종 http://dh.aks.ac.kr/Encyves/wiki/index.php/조선_세종  </v>
      </c>
    </row>
    <row r="43" spans="1:9">
      <c r="A43" s="134" t="str">
        <f>'객체뽑기(1)'!G9</f>
        <v>조선_세조</v>
      </c>
      <c r="B43" s="134" t="str">
        <f>'객체뽑기(1)'!D9</f>
        <v>인물</v>
      </c>
      <c r="C43" s="134" t="str">
        <f>'객체뽑기(1)'!B9</f>
        <v>조선_세조</v>
      </c>
      <c r="D43" s="134" t="str">
        <f>'링크조합(5)'!C8</f>
        <v>http://dh.aks.ac.kr/Encyves/wiki/index.php/조선_세조</v>
      </c>
      <c r="E43" s="16"/>
      <c r="F43" s="16"/>
      <c r="I43" s="2" t="str">
        <f t="shared" si="6"/>
        <v xml:space="preserve">조선_세조 인물 조선_세조 http://dh.aks.ac.kr/Encyves/wiki/index.php/조선_세조  </v>
      </c>
    </row>
    <row r="44" spans="1:9">
      <c r="A44" s="134" t="str">
        <f>'객체뽑기(1)'!G10</f>
        <v>조선_문종</v>
      </c>
      <c r="B44" s="134" t="str">
        <f>'객체뽑기(1)'!D10</f>
        <v>인물</v>
      </c>
      <c r="C44" s="134" t="str">
        <f>'객체뽑기(1)'!B10</f>
        <v>조선_문종</v>
      </c>
      <c r="D44" s="134" t="str">
        <f>'링크조합(5)'!C9</f>
        <v>http://dh.aks.ac.kr/Encyves/wiki/index.php/조선_문종</v>
      </c>
      <c r="E44" s="16"/>
      <c r="F44" s="16"/>
      <c r="I44" s="2" t="str">
        <f t="shared" si="6"/>
        <v xml:space="preserve">조선_문종 인물 조선_문종 http://dh.aks.ac.kr/Encyves/wiki/index.php/조선_문종  </v>
      </c>
    </row>
    <row r="45" spans="1:9">
      <c r="A45" s="134" t="str">
        <f>'객체뽑기(1)'!G11</f>
        <v>조선_단종</v>
      </c>
      <c r="B45" s="134" t="str">
        <f>'객체뽑기(1)'!D11</f>
        <v>인물</v>
      </c>
      <c r="C45" s="134" t="str">
        <f>'객체뽑기(1)'!B11</f>
        <v>조선_단종</v>
      </c>
      <c r="D45" s="134" t="str">
        <f>'링크조합(5)'!C10</f>
        <v>http://dh.aks.ac.kr/Encyves/wiki/index.php/조선_단종</v>
      </c>
      <c r="E45" s="16"/>
      <c r="F45" s="16"/>
      <c r="I45" s="2" t="str">
        <f t="shared" si="6"/>
        <v xml:space="preserve">조선_단종 인물 조선_단종 http://dh.aks.ac.kr/Encyves/wiki/index.php/조선_단종  </v>
      </c>
    </row>
    <row r="46" spans="1:9">
      <c r="A46" s="134" t="str">
        <f>'객체뽑기(1)'!G12</f>
        <v>동국정운</v>
      </c>
      <c r="B46" s="134" t="str">
        <f>'객체뽑기(1)'!D12</f>
        <v>전시자료</v>
      </c>
      <c r="C46" s="134" t="str">
        <f>'객체뽑기(1)'!B12</f>
        <v>동국정운</v>
      </c>
      <c r="D46" s="134" t="str">
        <f>'링크조합(5)'!C11</f>
        <v>http://dh.aks.ac.kr/Encyves/wiki/index.php/동국정운</v>
      </c>
      <c r="E46" s="16"/>
      <c r="F46" s="16"/>
      <c r="I46" s="2" t="str">
        <f t="shared" si="6"/>
        <v xml:space="preserve">동국정운 전시자료 동국정운 http://dh.aks.ac.kr/Encyves/wiki/index.php/동국정운  </v>
      </c>
    </row>
    <row r="47" spans="1:9">
      <c r="A47" s="134" t="str">
        <f>'객체뽑기(1)'!G13</f>
        <v>홍무정운역훈</v>
      </c>
      <c r="B47" s="134" t="str">
        <f>'객체뽑기(1)'!D13</f>
        <v>전시자료</v>
      </c>
      <c r="C47" s="134" t="str">
        <f>'객체뽑기(1)'!B13</f>
        <v>홍무정운역훈</v>
      </c>
      <c r="D47" s="134" t="str">
        <f>'링크조합(5)'!C12</f>
        <v>http://dh.aks.ac.kr/Encyves/wiki/index.php/홍무정운역훈</v>
      </c>
      <c r="E47" s="16"/>
      <c r="F47" s="16"/>
      <c r="I47" s="2" t="str">
        <f t="shared" si="6"/>
        <v xml:space="preserve">홍무정운역훈 전시자료 홍무정운역훈 http://dh.aks.ac.kr/Encyves/wiki/index.php/홍무정운역훈  </v>
      </c>
    </row>
    <row r="48" spans="1:9">
      <c r="A48" s="134" t="str">
        <f>'객체뽑기(1)'!G14</f>
        <v>용비어천가</v>
      </c>
      <c r="B48" s="134" t="str">
        <f>'객체뽑기(1)'!D14</f>
        <v>전시자료</v>
      </c>
      <c r="C48" s="134" t="str">
        <f>'객체뽑기(1)'!B14</f>
        <v>용비어천가</v>
      </c>
      <c r="D48" s="134" t="str">
        <f>'링크조합(5)'!C13</f>
        <v>http://dh.aks.ac.kr/Encyves/wiki/index.php/용비어천가</v>
      </c>
      <c r="E48" s="16"/>
      <c r="F48" s="16"/>
      <c r="I48" s="2" t="str">
        <f t="shared" si="6"/>
        <v xml:space="preserve">용비어천가 전시자료 용비어천가 http://dh.aks.ac.kr/Encyves/wiki/index.php/용비어천가  </v>
      </c>
    </row>
    <row r="49" spans="1:9">
      <c r="A49" s="134" t="str">
        <f>'객체뽑기(1)'!G15</f>
        <v>청주_구봉영당</v>
      </c>
      <c r="B49" s="134" t="str">
        <f>'객체뽑기(1)'!D15</f>
        <v>장소</v>
      </c>
      <c r="C49" s="134" t="str">
        <f>'객체뽑기(1)'!B15</f>
        <v>청주_구봉영당</v>
      </c>
      <c r="D49" s="134" t="str">
        <f>'링크조합(5)'!C14</f>
        <v>http://dh.aks.ac.kr/Encyves/wiki/index.php/청주_구봉영당</v>
      </c>
      <c r="E49" s="16"/>
      <c r="F49" s="16"/>
      <c r="I49" s="2" t="str">
        <f t="shared" si="6"/>
        <v xml:space="preserve">청주_구봉영당 장소 청주_구봉영당 http://dh.aks.ac.kr/Encyves/wiki/index.php/청주_구봉영당  </v>
      </c>
    </row>
    <row r="50" spans="1:9">
      <c r="A50" s="134" t="str">
        <f>'객체뽑기(1)'!G16</f>
        <v>신숙주_공신도상</v>
      </c>
      <c r="B50" s="134" t="str">
        <f>'객체뽑기(1)'!D16</f>
        <v>표준영정</v>
      </c>
      <c r="C50" s="134" t="str">
        <f>'객체뽑기(1)'!B16</f>
        <v>신숙주_공신도상</v>
      </c>
      <c r="D50" s="134" t="str">
        <f>'링크조합(5)'!C15</f>
        <v>http://dh.aks.ac.kr/Encyves/wiki/index.php/신숙주_공신도상</v>
      </c>
      <c r="E50" s="16"/>
      <c r="F50" s="16"/>
      <c r="I50" s="2" t="str">
        <f t="shared" si="6"/>
        <v xml:space="preserve">신숙주_공신도상 표준영정 신숙주_공신도상 http://dh.aks.ac.kr/Encyves/wiki/index.php/신숙주_공신도상  </v>
      </c>
    </row>
    <row r="51" spans="1:9">
      <c r="A51" s="134" t="str">
        <f>'객체뽑기(1)'!G17</f>
        <v>훈민정음_해례본</v>
      </c>
      <c r="B51" s="134" t="str">
        <f>'객체뽑기(1)'!D17</f>
        <v>전시자료</v>
      </c>
      <c r="C51" s="134" t="str">
        <f>'객체뽑기(1)'!B17</f>
        <v>훈민정음_해례본</v>
      </c>
      <c r="D51" s="134" t="str">
        <f>'링크조합(5)'!C16</f>
        <v>http://dh.aks.ac.kr/Encyves/wiki/index.php/훈민정음_해례본</v>
      </c>
      <c r="E51" s="16"/>
      <c r="F51" s="16"/>
      <c r="I51" s="2" t="str">
        <f t="shared" si="6"/>
        <v xml:space="preserve">훈민정음_해례본 전시자료 훈민정음_해례본 http://dh.aks.ac.kr/Encyves/wiki/index.php/훈민정음_해례본  </v>
      </c>
    </row>
    <row r="52" spans="1:9">
      <c r="A52" s="134" t="str">
        <f>'객체뽑기(1)'!G18</f>
        <v>보한재집</v>
      </c>
      <c r="B52" s="134" t="str">
        <f>'객체뽑기(1)'!D18</f>
        <v>문헌</v>
      </c>
      <c r="C52" s="134" t="str">
        <f>'객체뽑기(1)'!B18</f>
        <v>보한재집</v>
      </c>
      <c r="D52" s="134" t="str">
        <f>'링크조합(5)'!C17</f>
        <v>http://dh.aks.ac.kr/Encyves/wiki/index.php/보한재집</v>
      </c>
      <c r="E52" s="81"/>
      <c r="F52" s="81"/>
      <c r="I52" s="2" t="str">
        <f t="shared" ref="I52:I61" si="7">A52&amp;" "&amp;B52&amp;" "&amp;C52&amp;" "&amp;D52&amp;" "&amp;E52&amp;" "&amp;F52</f>
        <v xml:space="preserve">보한재집 문헌 보한재집 http://dh.aks.ac.kr/Encyves/wiki/index.php/보한재집  </v>
      </c>
    </row>
    <row r="53" spans="1:9">
      <c r="A53" s="134" t="str">
        <f>'객체뽑기(1)'!G19</f>
        <v>해동제국기</v>
      </c>
      <c r="B53" s="134" t="str">
        <f>'객체뽑기(1)'!D19</f>
        <v>문헌</v>
      </c>
      <c r="C53" s="134" t="str">
        <f>'객체뽑기(1)'!B19</f>
        <v>해동제국기</v>
      </c>
      <c r="D53" s="134" t="str">
        <f>'링크조합(5)'!C18</f>
        <v>http://dh.aks.ac.kr/Encyves/wiki/index.php/해동제국기</v>
      </c>
      <c r="E53" s="81"/>
      <c r="F53" s="81"/>
      <c r="I53" s="2" t="str">
        <f t="shared" si="7"/>
        <v xml:space="preserve">해동제국기 문헌 해동제국기 http://dh.aks.ac.kr/Encyves/wiki/index.php/해동제국기  </v>
      </c>
    </row>
    <row r="54" spans="1:9">
      <c r="A54" s="134" t="str">
        <f>'객체뽑기(1)'!G20</f>
        <v>조선_예종</v>
      </c>
      <c r="B54" s="134" t="str">
        <f>'객체뽑기(1)'!D20</f>
        <v>인물</v>
      </c>
      <c r="C54" s="134" t="str">
        <f>'객체뽑기(1)'!B20</f>
        <v>조선_예종</v>
      </c>
      <c r="D54" s="134" t="str">
        <f>'링크조합(5)'!C19</f>
        <v>http://dh.aks.ac.kr/Encyves/wiki/index.php/조선_예종</v>
      </c>
      <c r="E54" s="81"/>
      <c r="F54" s="81"/>
      <c r="I54" s="2" t="str">
        <f t="shared" si="7"/>
        <v xml:space="preserve">조선_예종 인물 조선_예종 http://dh.aks.ac.kr/Encyves/wiki/index.php/조선_예종  </v>
      </c>
    </row>
    <row r="55" spans="1:9">
      <c r="A55" s="134" t="str">
        <f>'객체뽑기(1)'!G21</f>
        <v>남이의_옥</v>
      </c>
      <c r="B55" s="134" t="str">
        <f>'객체뽑기(1)'!D21</f>
        <v>사건</v>
      </c>
      <c r="C55" s="134" t="str">
        <f>'객체뽑기(1)'!B21</f>
        <v>남이의_옥</v>
      </c>
      <c r="D55" s="134" t="str">
        <f>'링크조합(5)'!C20</f>
        <v>http://dh.aks.ac.kr/Encyves/wiki/index.php/남이의_옥</v>
      </c>
      <c r="E55" s="81"/>
      <c r="F55" s="81"/>
      <c r="I55" s="2" t="str">
        <f t="shared" si="7"/>
        <v xml:space="preserve">남이의_옥 사건 남이의_옥 http://dh.aks.ac.kr/Encyves/wiki/index.php/남이의_옥  </v>
      </c>
    </row>
    <row r="56" spans="1:9">
      <c r="A56" s="134" t="str">
        <f>'객체뽑기(1)'!G22</f>
        <v>남이</v>
      </c>
      <c r="B56" s="134" t="str">
        <f>'객체뽑기(1)'!D22</f>
        <v>인물</v>
      </c>
      <c r="C56" s="134" t="str">
        <f>'객체뽑기(1)'!B22</f>
        <v>남이</v>
      </c>
      <c r="D56" s="134" t="str">
        <f>'링크조합(5)'!C21</f>
        <v>http://dh.aks.ac.kr/Encyves/wiki/index.php/남이</v>
      </c>
      <c r="E56" s="81"/>
      <c r="F56" s="81"/>
      <c r="I56" s="2" t="str">
        <f t="shared" si="7"/>
        <v xml:space="preserve">남이 인물 남이 http://dh.aks.ac.kr/Encyves/wiki/index.php/남이  </v>
      </c>
    </row>
    <row r="57" spans="1:9">
      <c r="A57" s="134" t="str">
        <f>'객체뽑기(1)'!G23</f>
        <v>조선_성종</v>
      </c>
      <c r="B57" s="134" t="str">
        <f>'객체뽑기(1)'!D23</f>
        <v>인물</v>
      </c>
      <c r="C57" s="134" t="str">
        <f>'객체뽑기(1)'!B23</f>
        <v>조선_성종</v>
      </c>
      <c r="D57" s="134" t="str">
        <f>'링크조합(5)'!C22</f>
        <v>http://dh.aks.ac.kr/Encyves/wiki/index.php/조선_성종</v>
      </c>
      <c r="E57" s="81"/>
      <c r="F57" s="81"/>
      <c r="I57" s="2" t="str">
        <f t="shared" si="7"/>
        <v xml:space="preserve">조선_성종 인물 조선_성종 http://dh.aks.ac.kr/Encyves/wiki/index.php/조선_성종  </v>
      </c>
    </row>
    <row r="58" spans="1:9">
      <c r="A58" s="134" t="str">
        <f>'객체뽑기(1)'!G24</f>
        <v>수충보사병기정난익대공신</v>
      </c>
      <c r="B58" s="134" t="str">
        <f>'객체뽑기(1)'!D24</f>
        <v>개념</v>
      </c>
      <c r="C58" s="134" t="str">
        <f>'객체뽑기(1)'!B24</f>
        <v>수충보사병기정난익대공신</v>
      </c>
      <c r="D58" s="134" t="str">
        <f>'링크조합(5)'!C23</f>
        <v>http://dh.aks.ac.kr/Encyves/wiki/index.php/수충보사병기정난익대공신</v>
      </c>
      <c r="E58" s="81"/>
      <c r="F58" s="81"/>
      <c r="I58" s="2" t="str">
        <f t="shared" si="7"/>
        <v xml:space="preserve">수충보사병기정난익대공신 개념 수충보사병기정난익대공신 http://dh.aks.ac.kr/Encyves/wiki/index.php/수충보사병기정난익대공신  </v>
      </c>
    </row>
    <row r="59" spans="1:9">
      <c r="A59" s="134" t="str">
        <f>'객체뽑기(1)'!G25</f>
        <v>정희왕후</v>
      </c>
      <c r="B59" s="134" t="str">
        <f>'객체뽑기(1)'!D25</f>
        <v>인물</v>
      </c>
      <c r="C59" s="134" t="str">
        <f>'객체뽑기(1)'!B25</f>
        <v>정희왕후</v>
      </c>
      <c r="D59" s="134" t="str">
        <f>'링크조합(5)'!C24</f>
        <v>http://dh.aks.ac.kr/Encyves/wiki/index.php/정희왕후</v>
      </c>
      <c r="E59" s="81"/>
      <c r="F59" s="81"/>
      <c r="I59" s="2" t="str">
        <f t="shared" si="7"/>
        <v xml:space="preserve">정희왕후 인물 정희왕후 http://dh.aks.ac.kr/Encyves/wiki/index.php/정희왕후  </v>
      </c>
    </row>
    <row r="60" spans="1:9">
      <c r="A60" s="134" t="str">
        <f>'객체뽑기(1)'!G26</f>
        <v>의경세자</v>
      </c>
      <c r="B60" s="134" t="str">
        <f>'객체뽑기(1)'!D26</f>
        <v>인물</v>
      </c>
      <c r="C60" s="134" t="str">
        <f>'객체뽑기(1)'!B26</f>
        <v>의경세자</v>
      </c>
      <c r="D60" s="134" t="str">
        <f>'링크조합(5)'!C25</f>
        <v>http://dh.aks.ac.kr/Encyves/wiki/index.php/의경세자</v>
      </c>
      <c r="E60" s="81"/>
      <c r="F60" s="81"/>
      <c r="I60" s="2" t="str">
        <f t="shared" si="7"/>
        <v xml:space="preserve">의경세자 인물 의경세자 http://dh.aks.ac.kr/Encyves/wiki/index.php/의경세자  </v>
      </c>
    </row>
    <row r="61" spans="1:9">
      <c r="A61" s="134" t="str">
        <f>'객체뽑기(1)'!G27</f>
        <v>순성명량경제홍화좌리공신</v>
      </c>
      <c r="B61" s="134" t="str">
        <f>'객체뽑기(1)'!D27</f>
        <v>개념</v>
      </c>
      <c r="C61" s="134" t="str">
        <f>'객체뽑기(1)'!B27</f>
        <v>순성명량경제홍화좌리공신</v>
      </c>
      <c r="D61" s="134" t="str">
        <f>'링크조합(5)'!C26</f>
        <v>http://dh.aks.ac.kr/Encyves/wiki/index.php/순성명량경제홍화좌리공신</v>
      </c>
      <c r="E61" s="81"/>
      <c r="F61" s="81"/>
      <c r="I61" s="2" t="str">
        <f t="shared" si="7"/>
        <v xml:space="preserve">순성명량경제홍화좌리공신 개념 순성명량경제홍화좌리공신 http://dh.aks.ac.kr/Encyves/wiki/index.php/순성명량경제홍화좌리공신  </v>
      </c>
    </row>
    <row r="62" spans="1:9">
      <c r="A62" s="135"/>
      <c r="B62" s="136"/>
      <c r="C62" s="136"/>
      <c r="D62" s="136"/>
      <c r="E62" s="136"/>
      <c r="F62" s="137"/>
      <c r="I62" s="2"/>
    </row>
    <row r="63" spans="1:9">
      <c r="A63" s="135" t="str">
        <f>B6</f>
        <v>#Links</v>
      </c>
      <c r="B63" s="136"/>
      <c r="C63" s="136"/>
      <c r="D63" s="136"/>
      <c r="E63" s="136"/>
      <c r="F63" s="137"/>
      <c r="I63" s="2" t="str">
        <f>A63</f>
        <v>#Links</v>
      </c>
    </row>
    <row r="64" spans="1:9">
      <c r="A64" s="13" t="s">
        <v>33</v>
      </c>
      <c r="B64" s="13" t="s">
        <v>34</v>
      </c>
      <c r="C64" s="13" t="s">
        <v>66</v>
      </c>
      <c r="D64" s="13"/>
      <c r="E64" s="13"/>
      <c r="F64" s="13"/>
      <c r="I64" s="2"/>
    </row>
    <row r="65" spans="1:9">
      <c r="A65" s="16" t="str">
        <f>'관계정보 (3)'!O4</f>
        <v>신장</v>
      </c>
      <c r="B65" s="16" t="str">
        <f>'관계정보 (3)'!P4</f>
        <v>신숙주</v>
      </c>
      <c r="C65" s="16" t="str">
        <f>'관계정보 (3)'!Q4</f>
        <v>ekc:hasSon</v>
      </c>
      <c r="D65" s="16"/>
      <c r="E65" s="16"/>
      <c r="F65" s="16"/>
      <c r="I65" s="2" t="str">
        <f t="shared" ref="I65:I80" si="8">A65&amp;" "&amp;B65&amp;" "&amp;C65</f>
        <v>신장 신숙주 ekc:hasSon</v>
      </c>
    </row>
    <row r="66" spans="1:9">
      <c r="A66" s="134" t="str">
        <f>'관계정보 (3)'!O5</f>
        <v>신장_처_나주정씨</v>
      </c>
      <c r="B66" s="134" t="str">
        <f>'관계정보 (3)'!P5</f>
        <v>신숙주</v>
      </c>
      <c r="C66" s="134" t="str">
        <f>'관계정보 (3)'!Q5</f>
        <v>ekc:hasSon</v>
      </c>
      <c r="D66" s="16"/>
      <c r="E66" s="16"/>
      <c r="F66" s="16"/>
      <c r="I66" s="2" t="str">
        <f t="shared" si="8"/>
        <v>신장_처_나주정씨 신숙주 ekc:hasSon</v>
      </c>
    </row>
    <row r="67" spans="1:9">
      <c r="A67" s="134" t="str">
        <f>'관계정보 (3)'!O6</f>
        <v>집현전</v>
      </c>
      <c r="B67" s="134" t="str">
        <f>'관계정보 (3)'!P6</f>
        <v>신숙주</v>
      </c>
      <c r="C67" s="134" t="str">
        <f>'관계정보 (3)'!Q6</f>
        <v>foaf:member</v>
      </c>
      <c r="D67" s="16"/>
      <c r="E67" s="16"/>
      <c r="F67" s="16"/>
      <c r="I67" s="2" t="str">
        <f t="shared" si="8"/>
        <v>집현전 신숙주 foaf:member</v>
      </c>
    </row>
    <row r="68" spans="1:9">
      <c r="A68" s="134" t="str">
        <f>'관계정보 (3)'!O7</f>
        <v>집현전</v>
      </c>
      <c r="B68" s="134" t="str">
        <f>'관계정보 (3)'!P7</f>
        <v>성삼문</v>
      </c>
      <c r="C68" s="134" t="str">
        <f>'관계정보 (3)'!Q7</f>
        <v>foaf:member</v>
      </c>
      <c r="D68" s="16"/>
      <c r="E68" s="16"/>
      <c r="F68" s="16"/>
      <c r="I68" s="2" t="str">
        <f t="shared" si="8"/>
        <v>집현전 성삼문 foaf:member</v>
      </c>
    </row>
    <row r="69" spans="1:9">
      <c r="A69" s="134" t="str">
        <f>'관계정보 (3)'!O8</f>
        <v>계유정난</v>
      </c>
      <c r="B69" s="134" t="str">
        <f>'관계정보 (3)'!P8</f>
        <v>신숙주</v>
      </c>
      <c r="C69" s="134" t="str">
        <f>'관계정보 (3)'!Q8</f>
        <v>edm:isRelatedTo</v>
      </c>
      <c r="D69" s="16"/>
      <c r="E69" s="16"/>
      <c r="F69" s="16"/>
      <c r="I69" s="2" t="str">
        <f t="shared" si="8"/>
        <v>계유정난 신숙주 edm:isRelatedTo</v>
      </c>
    </row>
    <row r="70" spans="1:9">
      <c r="A70" s="134" t="str">
        <f>'관계정보 (3)'!O9</f>
        <v>계유정난</v>
      </c>
      <c r="B70" s="134" t="str">
        <f>'관계정보 (3)'!P9</f>
        <v>조선_세조</v>
      </c>
      <c r="C70" s="134" t="str">
        <f>'관계정보 (3)'!Q9</f>
        <v>edm:isRelatedTo</v>
      </c>
      <c r="D70" s="16"/>
      <c r="E70" s="16"/>
      <c r="F70" s="16"/>
      <c r="I70" s="2" t="str">
        <f t="shared" si="8"/>
        <v>계유정난 조선_세조 edm:isRelatedTo</v>
      </c>
    </row>
    <row r="71" spans="1:9">
      <c r="A71" s="134" t="str">
        <f>'관계정보 (3)'!O10</f>
        <v>계유정난</v>
      </c>
      <c r="B71" s="134" t="str">
        <f>'관계정보 (3)'!P10</f>
        <v>조선_단종</v>
      </c>
      <c r="C71" s="134" t="str">
        <f>'관계정보 (3)'!Q10</f>
        <v>edm:isRelatedTo</v>
      </c>
      <c r="D71" s="16"/>
      <c r="E71" s="16"/>
      <c r="F71" s="16"/>
      <c r="I71" s="2" t="str">
        <f t="shared" si="8"/>
        <v>계유정난 조선_단종 edm:isRelatedTo</v>
      </c>
    </row>
    <row r="72" spans="1:9">
      <c r="A72" s="134" t="str">
        <f>'관계정보 (3)'!O11</f>
        <v>집현전</v>
      </c>
      <c r="B72" s="134" t="str">
        <f>'관계정보 (3)'!P11</f>
        <v>동국정운</v>
      </c>
      <c r="C72" s="134" t="str">
        <f>'관계정보 (3)'!Q11</f>
        <v>edm:isRelatedTo</v>
      </c>
      <c r="D72" s="16"/>
      <c r="E72" s="16"/>
      <c r="F72" s="16"/>
      <c r="I72" s="2" t="str">
        <f t="shared" si="8"/>
        <v>집현전 동국정운 edm:isRelatedTo</v>
      </c>
    </row>
    <row r="73" spans="1:9">
      <c r="A73" s="134" t="str">
        <f>'관계정보 (3)'!O12</f>
        <v>집현전</v>
      </c>
      <c r="B73" s="134" t="str">
        <f>'관계정보 (3)'!P12</f>
        <v>홍무정운역훈</v>
      </c>
      <c r="C73" s="134" t="str">
        <f>'관계정보 (3)'!Q12</f>
        <v>edm:isRelatedTo</v>
      </c>
      <c r="D73" s="16"/>
      <c r="E73" s="16"/>
      <c r="F73" s="16"/>
      <c r="I73" s="2" t="str">
        <f t="shared" si="8"/>
        <v>집현전 홍무정운역훈 edm:isRelatedTo</v>
      </c>
    </row>
    <row r="74" spans="1:9">
      <c r="A74" s="134" t="str">
        <f>'관계정보 (3)'!O13</f>
        <v>집현전</v>
      </c>
      <c r="B74" s="134" t="str">
        <f>'관계정보 (3)'!P13</f>
        <v>용비어천가</v>
      </c>
      <c r="C74" s="134" t="str">
        <f>'관계정보 (3)'!Q13</f>
        <v>edm:isRelatedTo</v>
      </c>
      <c r="D74" s="16"/>
      <c r="E74" s="16"/>
      <c r="F74" s="16"/>
      <c r="I74" s="2" t="str">
        <f t="shared" si="8"/>
        <v>집현전 용비어천가 edm:isRelatedTo</v>
      </c>
    </row>
    <row r="75" spans="1:9">
      <c r="A75" s="134" t="str">
        <f>'관계정보 (3)'!O14</f>
        <v>집현전</v>
      </c>
      <c r="B75" s="134" t="str">
        <f>'관계정보 (3)'!P14</f>
        <v>훈민정음_해례본</v>
      </c>
      <c r="C75" s="134" t="str">
        <f>'관계정보 (3)'!Q14</f>
        <v>edm:isRelatedTo</v>
      </c>
      <c r="D75" s="16"/>
      <c r="E75" s="16"/>
      <c r="F75" s="16"/>
      <c r="I75" s="2" t="str">
        <f t="shared" si="8"/>
        <v>집현전 훈민정음_해례본 edm:isRelatedTo</v>
      </c>
    </row>
    <row r="76" spans="1:9">
      <c r="A76" s="134" t="str">
        <f>'관계정보 (3)'!O15</f>
        <v>집현전</v>
      </c>
      <c r="B76" s="134" t="str">
        <f>'관계정보 (3)'!P15</f>
        <v>조선_세종</v>
      </c>
      <c r="C76" s="134" t="str">
        <f>'관계정보 (3)'!Q15</f>
        <v>edm:isRelatedTo</v>
      </c>
      <c r="D76" s="16"/>
      <c r="E76" s="16"/>
      <c r="F76" s="16"/>
      <c r="I76" s="2" t="str">
        <f t="shared" si="8"/>
        <v>집현전 조선_세종 edm:isRelatedTo</v>
      </c>
    </row>
    <row r="77" spans="1:9">
      <c r="A77" s="134" t="str">
        <f>'관계정보 (3)'!O16</f>
        <v>집현전</v>
      </c>
      <c r="B77" s="134" t="str">
        <f>'관계정보 (3)'!P16</f>
        <v>조선_문종</v>
      </c>
      <c r="C77" s="134" t="str">
        <f>'관계정보 (3)'!Q16</f>
        <v>edm:isRelatedTo</v>
      </c>
      <c r="D77" s="16"/>
      <c r="E77" s="16"/>
      <c r="F77" s="16"/>
      <c r="I77" s="2" t="str">
        <f t="shared" si="8"/>
        <v>집현전 조선_문종 edm:isRelatedTo</v>
      </c>
    </row>
    <row r="78" spans="1:9">
      <c r="A78" s="134" t="str">
        <f>'관계정보 (3)'!O17</f>
        <v>조선_단종</v>
      </c>
      <c r="B78" s="134" t="str">
        <f>'관계정보 (3)'!P17</f>
        <v>신숙주</v>
      </c>
      <c r="C78" s="134" t="str">
        <f>'관계정보 (3)'!Q17</f>
        <v>edm:isRelatedTo</v>
      </c>
      <c r="D78" s="16"/>
      <c r="E78" s="16"/>
      <c r="F78" s="16"/>
      <c r="I78" s="2" t="str">
        <f t="shared" si="8"/>
        <v>조선_단종 신숙주 edm:isRelatedTo</v>
      </c>
    </row>
    <row r="79" spans="1:9">
      <c r="A79" s="134" t="str">
        <f>'관계정보 (3)'!O18</f>
        <v>조선_세조</v>
      </c>
      <c r="B79" s="134" t="str">
        <f>'관계정보 (3)'!P18</f>
        <v>집현전</v>
      </c>
      <c r="C79" s="134" t="str">
        <f>'관계정보 (3)'!Q18</f>
        <v>edm:isRelatedTo</v>
      </c>
      <c r="D79" s="16"/>
      <c r="E79" s="16"/>
      <c r="F79" s="16"/>
      <c r="I79" s="2" t="str">
        <f t="shared" si="8"/>
        <v>조선_세조 집현전 edm:isRelatedTo</v>
      </c>
    </row>
    <row r="80" spans="1:9">
      <c r="A80" s="134" t="str">
        <f>'관계정보 (3)'!O19</f>
        <v>조선_세조</v>
      </c>
      <c r="B80" s="134" t="str">
        <f>'관계정보 (3)'!P19</f>
        <v>신숙주</v>
      </c>
      <c r="C80" s="134" t="str">
        <f>'관계정보 (3)'!Q19</f>
        <v>edm:isRelatedTo</v>
      </c>
      <c r="D80" s="16"/>
      <c r="E80" s="16"/>
      <c r="F80" s="16"/>
      <c r="I80" s="2" t="str">
        <f t="shared" si="8"/>
        <v>조선_세조 신숙주 edm:isRelatedTo</v>
      </c>
    </row>
    <row r="81" spans="1:9">
      <c r="A81" s="134" t="str">
        <f>'관계정보 (3)'!O20</f>
        <v>조선_예종</v>
      </c>
      <c r="B81" s="134" t="str">
        <f>'관계정보 (3)'!P20</f>
        <v>신숙주</v>
      </c>
      <c r="C81" s="134" t="str">
        <f>'관계정보 (3)'!Q20</f>
        <v>edm:isRelatedTo</v>
      </c>
      <c r="D81" s="81"/>
      <c r="E81" s="81"/>
      <c r="F81" s="81"/>
      <c r="I81" s="2" t="str">
        <f t="shared" ref="I81:I98" si="9">A81&amp;" "&amp;B81&amp;" "&amp;C81</f>
        <v>조선_예종 신숙주 edm:isRelatedTo</v>
      </c>
    </row>
    <row r="82" spans="1:9">
      <c r="A82" s="134" t="str">
        <f>'관계정보 (3)'!O21</f>
        <v>조선_성종</v>
      </c>
      <c r="B82" s="134" t="str">
        <f>'관계정보 (3)'!P21</f>
        <v>신숙주</v>
      </c>
      <c r="C82" s="134" t="str">
        <f>'관계정보 (3)'!Q21</f>
        <v>edm:isRelatedTo</v>
      </c>
      <c r="D82" s="81"/>
      <c r="E82" s="81"/>
      <c r="F82" s="81"/>
      <c r="I82" s="2" t="str">
        <f t="shared" si="9"/>
        <v>조선_성종 신숙주 edm:isRelatedTo</v>
      </c>
    </row>
    <row r="83" spans="1:9">
      <c r="A83" s="134" t="str">
        <f>'관계정보 (3)'!O22</f>
        <v>정희왕후</v>
      </c>
      <c r="B83" s="134" t="str">
        <f>'관계정보 (3)'!P22</f>
        <v>신숙주</v>
      </c>
      <c r="C83" s="134" t="str">
        <f>'관계정보 (3)'!Q22</f>
        <v>edm:isRelatedTo</v>
      </c>
      <c r="D83" s="81"/>
      <c r="E83" s="81"/>
      <c r="F83" s="81"/>
      <c r="I83" s="2" t="str">
        <f t="shared" si="9"/>
        <v>정희왕후 신숙주 edm:isRelatedTo</v>
      </c>
    </row>
    <row r="84" spans="1:9">
      <c r="A84" s="134" t="str">
        <f>'관계정보 (3)'!O23</f>
        <v>계유정난</v>
      </c>
      <c r="B84" s="134" t="str">
        <f>'관계정보 (3)'!P23</f>
        <v>신숙주_공신도상</v>
      </c>
      <c r="C84" s="134" t="str">
        <f>'관계정보 (3)'!Q23</f>
        <v>edm:isRelatedTo</v>
      </c>
      <c r="D84" s="81"/>
      <c r="E84" s="81"/>
      <c r="F84" s="81"/>
      <c r="I84" s="2" t="str">
        <f t="shared" si="9"/>
        <v>계유정난 신숙주_공신도상 edm:isRelatedTo</v>
      </c>
    </row>
    <row r="85" spans="1:9">
      <c r="A85" s="134" t="str">
        <f>'관계정보 (3)'!O24</f>
        <v>신숙주_공신도상</v>
      </c>
      <c r="B85" s="134" t="str">
        <f>'관계정보 (3)'!P24</f>
        <v>신숙주</v>
      </c>
      <c r="C85" s="134" t="str">
        <f>'관계정보 (3)'!Q24</f>
        <v>ekc:depicts</v>
      </c>
      <c r="D85" s="81"/>
      <c r="E85" s="81"/>
      <c r="F85" s="81"/>
      <c r="I85" s="2" t="str">
        <f t="shared" si="9"/>
        <v>신숙주_공신도상 신숙주 ekc:depicts</v>
      </c>
    </row>
    <row r="86" spans="1:9">
      <c r="A86" s="134" t="str">
        <f>'관계정보 (3)'!O25</f>
        <v>신숙주_공신도상</v>
      </c>
      <c r="B86" s="134" t="str">
        <f>'관계정보 (3)'!P25</f>
        <v>청주_구봉영당</v>
      </c>
      <c r="C86" s="134" t="str">
        <f>'관계정보 (3)'!Q25</f>
        <v>edm:currentLocation</v>
      </c>
      <c r="D86" s="81"/>
      <c r="E86" s="81"/>
      <c r="F86" s="81"/>
      <c r="I86" s="2" t="str">
        <f t="shared" si="9"/>
        <v>신숙주_공신도상 청주_구봉영당 edm:currentLocation</v>
      </c>
    </row>
    <row r="87" spans="1:9">
      <c r="A87" s="134" t="str">
        <f>'관계정보 (3)'!O26</f>
        <v>보한재집</v>
      </c>
      <c r="B87" s="134" t="str">
        <f>'관계정보 (3)'!P26</f>
        <v>신숙주</v>
      </c>
      <c r="C87" s="134" t="str">
        <f>'관계정보 (3)'!Q26</f>
        <v>dcterms:creator</v>
      </c>
      <c r="D87" s="81"/>
      <c r="E87" s="81"/>
      <c r="F87" s="81"/>
      <c r="I87" s="2" t="str">
        <f t="shared" si="9"/>
        <v>보한재집 신숙주 dcterms:creator</v>
      </c>
    </row>
    <row r="88" spans="1:9">
      <c r="A88" s="134" t="str">
        <f>'관계정보 (3)'!O27</f>
        <v>해동제국기</v>
      </c>
      <c r="B88" s="134" t="str">
        <f>'관계정보 (3)'!P27</f>
        <v>신숙주</v>
      </c>
      <c r="C88" s="134" t="str">
        <f>'관계정보 (3)'!Q27</f>
        <v>dcterms:creator</v>
      </c>
      <c r="D88" s="81"/>
      <c r="E88" s="81"/>
      <c r="F88" s="81"/>
      <c r="I88" s="2" t="str">
        <f t="shared" si="9"/>
        <v>해동제국기 신숙주 dcterms:creator</v>
      </c>
    </row>
    <row r="89" spans="1:9">
      <c r="A89" s="134" t="str">
        <f>'관계정보 (3)'!O28</f>
        <v>남이의_옥</v>
      </c>
      <c r="B89" s="134" t="str">
        <f>'관계정보 (3)'!P28</f>
        <v>신숙주</v>
      </c>
      <c r="C89" s="134" t="str">
        <f>'관계정보 (3)'!Q28</f>
        <v>edm:isRelatedTo</v>
      </c>
      <c r="D89" s="81"/>
      <c r="E89" s="81"/>
      <c r="F89" s="81"/>
      <c r="I89" s="2" t="str">
        <f t="shared" si="9"/>
        <v>남이의_옥 신숙주 edm:isRelatedTo</v>
      </c>
    </row>
    <row r="90" spans="1:9">
      <c r="A90" s="134" t="str">
        <f>'관계정보 (3)'!O29</f>
        <v>남이의_옥</v>
      </c>
      <c r="B90" s="134" t="str">
        <f>'관계정보 (3)'!P29</f>
        <v>남이</v>
      </c>
      <c r="C90" s="134" t="str">
        <f>'관계정보 (3)'!Q29</f>
        <v>edm:isRelatedTo</v>
      </c>
      <c r="D90" s="81"/>
      <c r="E90" s="81"/>
      <c r="F90" s="81"/>
      <c r="I90" s="2" t="str">
        <f t="shared" si="9"/>
        <v>남이의_옥 남이 edm:isRelatedTo</v>
      </c>
    </row>
    <row r="91" spans="1:9">
      <c r="A91" s="134" t="str">
        <f>'관계정보 (3)'!O30</f>
        <v>남이의_옥</v>
      </c>
      <c r="B91" s="134" t="str">
        <f>'관계정보 (3)'!P30</f>
        <v>수충보사병기정난익대공신</v>
      </c>
      <c r="C91" s="134" t="str">
        <f>'관계정보 (3)'!Q30</f>
        <v>edm:isRelatedTo</v>
      </c>
      <c r="D91" s="81"/>
      <c r="E91" s="81"/>
      <c r="F91" s="81"/>
      <c r="I91" s="2" t="str">
        <f t="shared" si="9"/>
        <v>남이의_옥 수충보사병기정난익대공신 edm:isRelatedTo</v>
      </c>
    </row>
    <row r="92" spans="1:9">
      <c r="A92" s="134" t="str">
        <f>'관계정보 (3)'!O31</f>
        <v>수충보사병기정난익대공신</v>
      </c>
      <c r="B92" s="134" t="str">
        <f>'관계정보 (3)'!P31</f>
        <v>신숙주</v>
      </c>
      <c r="C92" s="134" t="str">
        <f>'관계정보 (3)'!Q31</f>
        <v>foaf:member</v>
      </c>
      <c r="D92" s="81"/>
      <c r="E92" s="81"/>
      <c r="F92" s="81"/>
      <c r="I92" s="2" t="str">
        <f t="shared" si="9"/>
        <v>수충보사병기정난익대공신 신숙주 foaf:member</v>
      </c>
    </row>
    <row r="93" spans="1:9">
      <c r="A93" s="134" t="str">
        <f>'관계정보 (3)'!O32</f>
        <v>정희왕후</v>
      </c>
      <c r="B93" s="134" t="str">
        <f>'관계정보 (3)'!P32</f>
        <v>신숙주</v>
      </c>
      <c r="C93" s="134" t="str">
        <f>'관계정보 (3)'!Q32</f>
        <v>edm:isRelatedTo</v>
      </c>
      <c r="D93" s="81"/>
      <c r="E93" s="81"/>
      <c r="F93" s="81"/>
      <c r="I93" s="2" t="str">
        <f t="shared" si="9"/>
        <v>정희왕후 신숙주 edm:isRelatedTo</v>
      </c>
    </row>
    <row r="94" spans="1:9">
      <c r="A94" s="134" t="str">
        <f>'관계정보 (3)'!O33</f>
        <v>조선_세조</v>
      </c>
      <c r="B94" s="134" t="str">
        <f>'관계정보 (3)'!P33</f>
        <v>정희왕후</v>
      </c>
      <c r="C94" s="134" t="str">
        <f>'관계정보 (3)'!Q33</f>
        <v>ekc:hasWife</v>
      </c>
      <c r="D94" s="81"/>
      <c r="E94" s="81"/>
      <c r="F94" s="81"/>
      <c r="I94" s="2" t="str">
        <f t="shared" si="9"/>
        <v>조선_세조 정희왕후 ekc:hasWife</v>
      </c>
    </row>
    <row r="95" spans="1:9">
      <c r="A95" s="134" t="str">
        <f>'관계정보 (3)'!O34</f>
        <v>조선_세조</v>
      </c>
      <c r="B95" s="134" t="str">
        <f>'관계정보 (3)'!P34</f>
        <v>의경세자</v>
      </c>
      <c r="C95" s="134" t="str">
        <f>'관계정보 (3)'!Q34</f>
        <v>ekc:hasSon</v>
      </c>
      <c r="D95" s="81"/>
      <c r="E95" s="81"/>
      <c r="F95" s="81"/>
      <c r="I95" s="2" t="str">
        <f t="shared" si="9"/>
        <v>조선_세조 의경세자 ekc:hasSon</v>
      </c>
    </row>
    <row r="96" spans="1:9">
      <c r="A96" s="134" t="str">
        <f>'관계정보 (3)'!O35</f>
        <v>의경세자</v>
      </c>
      <c r="B96" s="134" t="str">
        <f>'관계정보 (3)'!P35</f>
        <v>조선_성종</v>
      </c>
      <c r="C96" s="134" t="str">
        <f>'관계정보 (3)'!Q35</f>
        <v>ekc:hasSon</v>
      </c>
      <c r="D96" s="81"/>
      <c r="E96" s="81"/>
      <c r="F96" s="81"/>
      <c r="I96" s="2" t="str">
        <f t="shared" si="9"/>
        <v>의경세자 조선_성종 ekc:hasSon</v>
      </c>
    </row>
    <row r="97" spans="1:9">
      <c r="A97" s="134" t="str">
        <f>'관계정보 (3)'!O36</f>
        <v>조선_성종</v>
      </c>
      <c r="B97" s="134" t="str">
        <f>'관계정보 (3)'!P36</f>
        <v>순성명량경제홍화좌리공신</v>
      </c>
      <c r="C97" s="134" t="str">
        <f>'관계정보 (3)'!Q36</f>
        <v>edm:isRelatedTo</v>
      </c>
      <c r="D97" s="81"/>
      <c r="E97" s="81"/>
      <c r="F97" s="81"/>
      <c r="I97" s="2" t="str">
        <f t="shared" si="9"/>
        <v>조선_성종 순성명량경제홍화좌리공신 edm:isRelatedTo</v>
      </c>
    </row>
    <row r="98" spans="1:9">
      <c r="A98" s="134" t="str">
        <f>'관계정보 (3)'!O37</f>
        <v>순성명량경제홍화좌리공신</v>
      </c>
      <c r="B98" s="134" t="str">
        <f>'관계정보 (3)'!P37</f>
        <v>신숙주</v>
      </c>
      <c r="C98" s="134" t="str">
        <f>'관계정보 (3)'!Q37</f>
        <v>foaf:member</v>
      </c>
      <c r="D98" s="81"/>
      <c r="E98" s="81"/>
      <c r="F98" s="81"/>
      <c r="I98" s="2" t="str">
        <f t="shared" si="9"/>
        <v>순성명량경제홍화좌리공신 신숙주 foaf:member</v>
      </c>
    </row>
    <row r="99" spans="1:9">
      <c r="A99" s="134" t="str">
        <f>'관계정보 (3)'!O38</f>
        <v>정희왕후</v>
      </c>
      <c r="B99" s="134" t="str">
        <f>'관계정보 (3)'!P38</f>
        <v>의경세자</v>
      </c>
      <c r="C99" s="134" t="str">
        <f>'관계정보 (3)'!Q38</f>
        <v>ekc:hasSon</v>
      </c>
      <c r="D99" s="134"/>
      <c r="E99" s="134"/>
      <c r="F99" s="134"/>
      <c r="I99" s="2" t="str">
        <f t="shared" ref="I99" si="10">A99&amp;" "&amp;B99&amp;" "&amp;C99</f>
        <v>정희왕후 의경세자 ekc:hasSon</v>
      </c>
    </row>
    <row r="100" spans="1:9">
      <c r="A100" s="135"/>
      <c r="B100" s="136"/>
      <c r="C100" s="136"/>
      <c r="D100" s="136"/>
      <c r="E100" s="136"/>
      <c r="F100" s="137"/>
      <c r="I100" s="2"/>
    </row>
    <row r="101" spans="1:9">
      <c r="A101" s="13" t="str">
        <f>B7</f>
        <v>#End</v>
      </c>
      <c r="B101" s="135"/>
      <c r="C101" s="136"/>
      <c r="D101" s="136"/>
      <c r="E101" s="136"/>
      <c r="F101" s="137"/>
      <c r="I101" s="2" t="str">
        <f>A101</f>
        <v>#End</v>
      </c>
    </row>
  </sheetData>
  <mergeCells count="10">
    <mergeCell ref="A12:F12"/>
    <mergeCell ref="A62:F62"/>
    <mergeCell ref="A100:F100"/>
    <mergeCell ref="B101:F101"/>
    <mergeCell ref="A63:F63"/>
    <mergeCell ref="A34:F34"/>
    <mergeCell ref="A24:F24"/>
    <mergeCell ref="A13:F13"/>
    <mergeCell ref="A33:F33"/>
    <mergeCell ref="A23:F23"/>
  </mergeCells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61416-E9DD-4591-B18F-E8CAE3C68559}">
  <dimension ref="A1:I185"/>
  <sheetViews>
    <sheetView topLeftCell="A49" workbookViewId="0">
      <selection activeCell="F109" sqref="F109"/>
    </sheetView>
    <sheetView workbookViewId="1"/>
  </sheetViews>
  <sheetFormatPr defaultRowHeight="16.5"/>
  <cols>
    <col min="1" max="3" width="11.125" bestFit="1" customWidth="1"/>
    <col min="4" max="4" width="20" bestFit="1" customWidth="1"/>
    <col min="5" max="6" width="15.375" bestFit="1" customWidth="1"/>
    <col min="9" max="9" width="18.625" bestFit="1" customWidth="1"/>
  </cols>
  <sheetData>
    <row r="1" spans="1:9">
      <c r="A1" s="118" t="s">
        <v>40</v>
      </c>
      <c r="B1" s="118" t="s">
        <v>41</v>
      </c>
    </row>
    <row r="2" spans="1:9">
      <c r="A2" s="118" t="s">
        <v>42</v>
      </c>
      <c r="B2" s="118" t="s">
        <v>43</v>
      </c>
    </row>
    <row r="3" spans="1:9">
      <c r="A3" s="118" t="s">
        <v>44</v>
      </c>
      <c r="B3" s="118" t="s">
        <v>45</v>
      </c>
    </row>
    <row r="4" spans="1:9">
      <c r="A4" s="118" t="s">
        <v>46</v>
      </c>
      <c r="B4" s="118" t="s">
        <v>47</v>
      </c>
    </row>
    <row r="5" spans="1:9">
      <c r="A5" s="118" t="s">
        <v>48</v>
      </c>
      <c r="B5" s="118" t="s">
        <v>49</v>
      </c>
    </row>
    <row r="6" spans="1:9">
      <c r="A6" s="118" t="s">
        <v>50</v>
      </c>
      <c r="B6" s="118" t="s">
        <v>51</v>
      </c>
    </row>
    <row r="7" spans="1:9">
      <c r="A7" s="1" t="s">
        <v>52</v>
      </c>
      <c r="B7" s="1" t="s">
        <v>53</v>
      </c>
    </row>
    <row r="8" spans="1:9">
      <c r="I8" s="2" t="s">
        <v>437</v>
      </c>
    </row>
    <row r="9" spans="1:9">
      <c r="A9" s="118" t="str">
        <f>B1</f>
        <v>#Project</v>
      </c>
      <c r="B9" s="118" t="s">
        <v>434</v>
      </c>
      <c r="C9" s="118"/>
      <c r="D9" s="118"/>
      <c r="E9" s="118"/>
      <c r="F9" s="118"/>
      <c r="I9" s="2" t="str">
        <f>A9</f>
        <v>#Project</v>
      </c>
    </row>
    <row r="10" spans="1:9">
      <c r="A10" s="118" t="s">
        <v>823</v>
      </c>
      <c r="B10" s="118"/>
      <c r="C10" s="118"/>
      <c r="D10" s="118"/>
      <c r="E10" s="118"/>
      <c r="F10" s="118"/>
      <c r="I10" s="2" t="str">
        <f>A10&amp;" "&amp;B10</f>
        <v xml:space="preserve">h1 </v>
      </c>
    </row>
    <row r="11" spans="1:9">
      <c r="A11" s="118" t="s">
        <v>824</v>
      </c>
      <c r="B11" s="118"/>
      <c r="C11" s="118"/>
      <c r="D11" s="118"/>
      <c r="E11" s="118"/>
      <c r="F11" s="118"/>
      <c r="I11" s="2" t="str">
        <f>A11&amp;" "&amp;B11</f>
        <v xml:space="preserve">h3 </v>
      </c>
    </row>
    <row r="12" spans="1:9">
      <c r="A12" s="135"/>
      <c r="B12" s="136"/>
      <c r="C12" s="136"/>
      <c r="D12" s="136"/>
      <c r="E12" s="136"/>
      <c r="F12" s="137"/>
      <c r="I12" s="2"/>
    </row>
    <row r="13" spans="1:9">
      <c r="A13" s="135" t="str">
        <f>B3</f>
        <v>#Class</v>
      </c>
      <c r="B13" s="136"/>
      <c r="C13" s="136"/>
      <c r="D13" s="136"/>
      <c r="E13" s="136"/>
      <c r="F13" s="137"/>
      <c r="I13" s="2" t="str">
        <f>A13</f>
        <v>#Class</v>
      </c>
    </row>
    <row r="14" spans="1:9">
      <c r="A14" s="118" t="s">
        <v>54</v>
      </c>
      <c r="B14" s="118" t="s">
        <v>55</v>
      </c>
      <c r="C14" s="118" t="s">
        <v>56</v>
      </c>
      <c r="D14" s="118" t="s">
        <v>57</v>
      </c>
      <c r="E14" s="118"/>
      <c r="F14" s="118"/>
      <c r="I14" s="2"/>
    </row>
    <row r="15" spans="1:9">
      <c r="A15" s="2"/>
      <c r="B15" s="2"/>
      <c r="C15" s="2"/>
      <c r="D15" s="118"/>
      <c r="E15" s="118"/>
      <c r="F15" s="118"/>
      <c r="I15" s="2" t="str">
        <f t="shared" ref="I15:I30" si="0">A15&amp;" "&amp;B15&amp;" "&amp;C15&amp;" "&amp;D15</f>
        <v xml:space="preserve">   </v>
      </c>
    </row>
    <row r="16" spans="1:9">
      <c r="A16" s="2"/>
      <c r="B16" s="2"/>
      <c r="C16" s="2"/>
      <c r="D16" s="118"/>
      <c r="E16" s="118"/>
      <c r="F16" s="118"/>
      <c r="I16" s="2" t="str">
        <f t="shared" si="0"/>
        <v xml:space="preserve">   </v>
      </c>
    </row>
    <row r="17" spans="1:9">
      <c r="A17" s="2"/>
      <c r="B17" s="2"/>
      <c r="C17" s="2"/>
      <c r="D17" s="118"/>
      <c r="E17" s="118"/>
      <c r="F17" s="118"/>
      <c r="I17" s="2" t="str">
        <f t="shared" si="0"/>
        <v xml:space="preserve">   </v>
      </c>
    </row>
    <row r="18" spans="1:9">
      <c r="A18" s="2"/>
      <c r="B18" s="2"/>
      <c r="C18" s="2"/>
      <c r="D18" s="118"/>
      <c r="E18" s="118"/>
      <c r="F18" s="118"/>
      <c r="I18" s="2" t="str">
        <f t="shared" si="0"/>
        <v xml:space="preserve">   </v>
      </c>
    </row>
    <row r="19" spans="1:9">
      <c r="A19" s="2"/>
      <c r="B19" s="2"/>
      <c r="C19" s="2"/>
      <c r="D19" s="118"/>
      <c r="E19" s="118"/>
      <c r="F19" s="118"/>
      <c r="I19" s="2" t="str">
        <f t="shared" si="0"/>
        <v xml:space="preserve">   </v>
      </c>
    </row>
    <row r="20" spans="1:9">
      <c r="A20" s="2"/>
      <c r="B20" s="2"/>
      <c r="C20" s="2"/>
      <c r="D20" s="118"/>
      <c r="E20" s="118"/>
      <c r="F20" s="118"/>
      <c r="I20" s="2" t="str">
        <f t="shared" si="0"/>
        <v xml:space="preserve">   </v>
      </c>
    </row>
    <row r="21" spans="1:9">
      <c r="A21" s="2"/>
      <c r="B21" s="2"/>
      <c r="C21" s="2"/>
      <c r="D21" s="118"/>
      <c r="E21" s="118"/>
      <c r="F21" s="118"/>
      <c r="I21" s="2" t="str">
        <f t="shared" si="0"/>
        <v xml:space="preserve">   </v>
      </c>
    </row>
    <row r="22" spans="1:9">
      <c r="A22" s="118"/>
      <c r="B22" s="118"/>
      <c r="C22" s="118"/>
      <c r="D22" s="118"/>
      <c r="E22" s="118"/>
      <c r="F22" s="118"/>
      <c r="I22" s="2" t="str">
        <f t="shared" si="0"/>
        <v xml:space="preserve">   </v>
      </c>
    </row>
    <row r="23" spans="1:9">
      <c r="A23" s="118"/>
      <c r="B23" s="118"/>
      <c r="C23" s="118"/>
      <c r="D23" s="118"/>
      <c r="E23" s="118"/>
      <c r="F23" s="118"/>
      <c r="I23" s="2" t="str">
        <f t="shared" si="0"/>
        <v xml:space="preserve">   </v>
      </c>
    </row>
    <row r="24" spans="1:9">
      <c r="A24" s="118"/>
      <c r="B24" s="118"/>
      <c r="C24" s="118"/>
      <c r="D24" s="118"/>
      <c r="E24" s="118"/>
      <c r="F24" s="118"/>
      <c r="I24" s="2" t="str">
        <f t="shared" si="0"/>
        <v xml:space="preserve">   </v>
      </c>
    </row>
    <row r="25" spans="1:9">
      <c r="A25" s="118"/>
      <c r="B25" s="118"/>
      <c r="C25" s="118"/>
      <c r="D25" s="118"/>
      <c r="E25" s="118"/>
      <c r="F25" s="118"/>
      <c r="I25" s="2" t="str">
        <f t="shared" si="0"/>
        <v xml:space="preserve">   </v>
      </c>
    </row>
    <row r="26" spans="1:9">
      <c r="A26" s="118"/>
      <c r="B26" s="118"/>
      <c r="C26" s="118"/>
      <c r="D26" s="118"/>
      <c r="E26" s="118"/>
      <c r="F26" s="118"/>
      <c r="I26" s="2" t="str">
        <f t="shared" si="0"/>
        <v xml:space="preserve">   </v>
      </c>
    </row>
    <row r="27" spans="1:9">
      <c r="A27" s="118"/>
      <c r="B27" s="118"/>
      <c r="C27" s="118"/>
      <c r="D27" s="118"/>
      <c r="E27" s="118"/>
      <c r="F27" s="118"/>
      <c r="I27" s="2" t="str">
        <f t="shared" si="0"/>
        <v xml:space="preserve">   </v>
      </c>
    </row>
    <row r="28" spans="1:9">
      <c r="A28" s="118"/>
      <c r="B28" s="118"/>
      <c r="C28" s="118"/>
      <c r="D28" s="118"/>
      <c r="E28" s="118"/>
      <c r="F28" s="118"/>
      <c r="I28" s="2" t="str">
        <f t="shared" si="0"/>
        <v xml:space="preserve">   </v>
      </c>
    </row>
    <row r="29" spans="1:9">
      <c r="A29" s="118"/>
      <c r="B29" s="118"/>
      <c r="C29" s="118"/>
      <c r="D29" s="118"/>
      <c r="E29" s="118"/>
      <c r="F29" s="118"/>
      <c r="I29" s="2" t="str">
        <f t="shared" si="0"/>
        <v xml:space="preserve">   </v>
      </c>
    </row>
    <row r="30" spans="1:9">
      <c r="A30" s="118"/>
      <c r="B30" s="118"/>
      <c r="C30" s="118"/>
      <c r="D30" s="118"/>
      <c r="E30" s="118"/>
      <c r="F30" s="118"/>
      <c r="I30" s="2" t="str">
        <f t="shared" si="0"/>
        <v xml:space="preserve">   </v>
      </c>
    </row>
    <row r="31" spans="1:9">
      <c r="A31" s="135"/>
      <c r="B31" s="136"/>
      <c r="C31" s="136"/>
      <c r="D31" s="136"/>
      <c r="E31" s="136"/>
      <c r="F31" s="137"/>
      <c r="I31" s="2"/>
    </row>
    <row r="32" spans="1:9">
      <c r="A32" s="135" t="str">
        <f>B4</f>
        <v>#Relation</v>
      </c>
      <c r="B32" s="136"/>
      <c r="C32" s="136"/>
      <c r="D32" s="136"/>
      <c r="E32" s="136"/>
      <c r="F32" s="137"/>
      <c r="I32" s="2" t="str">
        <f>A32</f>
        <v>#Relation</v>
      </c>
    </row>
    <row r="33" spans="1:9">
      <c r="A33" s="118" t="s">
        <v>58</v>
      </c>
      <c r="B33" s="118" t="s">
        <v>59</v>
      </c>
      <c r="C33" s="118" t="s">
        <v>60</v>
      </c>
      <c r="D33" s="118" t="s">
        <v>61</v>
      </c>
      <c r="E33" s="118"/>
      <c r="F33" s="118"/>
      <c r="I33" s="2"/>
    </row>
    <row r="34" spans="1:9">
      <c r="A34" s="2"/>
      <c r="B34" s="2"/>
      <c r="C34" s="2"/>
      <c r="D34" s="2"/>
      <c r="E34" s="118"/>
      <c r="F34" s="118"/>
      <c r="I34" s="2" t="str">
        <f t="shared" ref="I34:I49" si="1">A34&amp;" "&amp;B34&amp;" "&amp;C34&amp;" "&amp;D34</f>
        <v xml:space="preserve">   </v>
      </c>
    </row>
    <row r="35" spans="1:9">
      <c r="A35" s="2"/>
      <c r="B35" s="2"/>
      <c r="C35" s="2"/>
      <c r="D35" s="2"/>
      <c r="E35" s="118"/>
      <c r="F35" s="118"/>
      <c r="I35" s="2" t="str">
        <f t="shared" si="1"/>
        <v xml:space="preserve">   </v>
      </c>
    </row>
    <row r="36" spans="1:9">
      <c r="A36" s="2"/>
      <c r="B36" s="2"/>
      <c r="C36" s="2"/>
      <c r="D36" s="2"/>
      <c r="E36" s="118"/>
      <c r="F36" s="118"/>
      <c r="I36" s="2" t="str">
        <f t="shared" si="1"/>
        <v xml:space="preserve">   </v>
      </c>
    </row>
    <row r="37" spans="1:9">
      <c r="A37" s="2"/>
      <c r="B37" s="2"/>
      <c r="C37" s="2"/>
      <c r="D37" s="2"/>
      <c r="E37" s="118"/>
      <c r="F37" s="118"/>
      <c r="I37" s="2" t="str">
        <f t="shared" si="1"/>
        <v xml:space="preserve">   </v>
      </c>
    </row>
    <row r="38" spans="1:9">
      <c r="A38" s="2"/>
      <c r="B38" s="2"/>
      <c r="C38" s="2"/>
      <c r="D38" s="2"/>
      <c r="E38" s="118"/>
      <c r="F38" s="118"/>
      <c r="I38" s="2" t="str">
        <f t="shared" si="1"/>
        <v xml:space="preserve">   </v>
      </c>
    </row>
    <row r="39" spans="1:9">
      <c r="A39" s="2"/>
      <c r="B39" s="2"/>
      <c r="C39" s="2"/>
      <c r="D39" s="2"/>
      <c r="E39" s="118"/>
      <c r="F39" s="118"/>
      <c r="I39" s="2" t="str">
        <f t="shared" si="1"/>
        <v xml:space="preserve">   </v>
      </c>
    </row>
    <row r="40" spans="1:9">
      <c r="A40" s="2"/>
      <c r="B40" s="2"/>
      <c r="C40" s="2"/>
      <c r="D40" s="2"/>
      <c r="E40" s="118"/>
      <c r="F40" s="118"/>
      <c r="I40" s="2" t="str">
        <f t="shared" si="1"/>
        <v xml:space="preserve">   </v>
      </c>
    </row>
    <row r="41" spans="1:9">
      <c r="A41" s="2"/>
      <c r="B41" s="2"/>
      <c r="C41" s="2"/>
      <c r="D41" s="2"/>
      <c r="E41" s="118"/>
      <c r="F41" s="118"/>
      <c r="I41" s="2" t="str">
        <f t="shared" si="1"/>
        <v xml:space="preserve">   </v>
      </c>
    </row>
    <row r="42" spans="1:9">
      <c r="A42" s="2"/>
      <c r="B42" s="2"/>
      <c r="C42" s="2"/>
      <c r="D42" s="2"/>
      <c r="E42" s="118"/>
      <c r="F42" s="118"/>
      <c r="I42" s="2" t="str">
        <f t="shared" si="1"/>
        <v xml:space="preserve">   </v>
      </c>
    </row>
    <row r="43" spans="1:9">
      <c r="A43" s="2"/>
      <c r="B43" s="2"/>
      <c r="C43" s="2"/>
      <c r="D43" s="2"/>
      <c r="E43" s="118"/>
      <c r="F43" s="118"/>
      <c r="I43" s="2" t="str">
        <f t="shared" si="1"/>
        <v xml:space="preserve">   </v>
      </c>
    </row>
    <row r="44" spans="1:9">
      <c r="A44" s="2"/>
      <c r="B44" s="2"/>
      <c r="C44" s="2"/>
      <c r="D44" s="2"/>
      <c r="E44" s="118"/>
      <c r="F44" s="118"/>
      <c r="I44" s="2" t="str">
        <f t="shared" si="1"/>
        <v xml:space="preserve">   </v>
      </c>
    </row>
    <row r="45" spans="1:9">
      <c r="A45" s="2"/>
      <c r="B45" s="2"/>
      <c r="C45" s="2"/>
      <c r="D45" s="2"/>
      <c r="E45" s="118"/>
      <c r="F45" s="118"/>
      <c r="I45" s="2" t="str">
        <f t="shared" si="1"/>
        <v xml:space="preserve">   </v>
      </c>
    </row>
    <row r="46" spans="1:9">
      <c r="A46" s="118"/>
      <c r="B46" s="118"/>
      <c r="C46" s="118"/>
      <c r="D46" s="118"/>
      <c r="E46" s="118"/>
      <c r="F46" s="118"/>
      <c r="I46" s="2" t="str">
        <f t="shared" si="1"/>
        <v xml:space="preserve">   </v>
      </c>
    </row>
    <row r="47" spans="1:9">
      <c r="A47" s="118"/>
      <c r="B47" s="118"/>
      <c r="C47" s="118"/>
      <c r="D47" s="118"/>
      <c r="E47" s="118"/>
      <c r="F47" s="118"/>
      <c r="I47" s="2" t="str">
        <f t="shared" si="1"/>
        <v xml:space="preserve">   </v>
      </c>
    </row>
    <row r="48" spans="1:9">
      <c r="A48" s="118"/>
      <c r="B48" s="118"/>
      <c r="C48" s="118"/>
      <c r="D48" s="118"/>
      <c r="E48" s="118"/>
      <c r="F48" s="118"/>
      <c r="I48" s="2" t="str">
        <f t="shared" si="1"/>
        <v xml:space="preserve">   </v>
      </c>
    </row>
    <row r="49" spans="1:9">
      <c r="A49" s="118"/>
      <c r="B49" s="118"/>
      <c r="C49" s="118"/>
      <c r="D49" s="118"/>
      <c r="E49" s="118"/>
      <c r="F49" s="118"/>
      <c r="I49" s="2" t="str">
        <f t="shared" si="1"/>
        <v xml:space="preserve">   </v>
      </c>
    </row>
    <row r="50" spans="1:9">
      <c r="A50" s="135"/>
      <c r="B50" s="136"/>
      <c r="C50" s="136"/>
      <c r="D50" s="136"/>
      <c r="E50" s="136"/>
      <c r="F50" s="137"/>
      <c r="I50" s="2"/>
    </row>
    <row r="51" spans="1:9">
      <c r="A51" s="135" t="str">
        <f>B5</f>
        <v>#Nodes</v>
      </c>
      <c r="B51" s="136"/>
      <c r="C51" s="136"/>
      <c r="D51" s="136"/>
      <c r="E51" s="136"/>
      <c r="F51" s="137"/>
      <c r="I51" s="2" t="str">
        <f>A51</f>
        <v>#Nodes</v>
      </c>
    </row>
    <row r="52" spans="1:9">
      <c r="A52" s="117" t="s">
        <v>62</v>
      </c>
      <c r="B52" s="15" t="s">
        <v>432</v>
      </c>
      <c r="C52" s="118" t="s">
        <v>63</v>
      </c>
      <c r="D52" s="118" t="s">
        <v>64</v>
      </c>
      <c r="E52" s="118" t="s">
        <v>433</v>
      </c>
      <c r="F52" s="118" t="s">
        <v>65</v>
      </c>
      <c r="I52" s="2"/>
    </row>
    <row r="53" spans="1:9">
      <c r="A53" s="2"/>
      <c r="B53" s="2"/>
      <c r="C53" s="118"/>
      <c r="D53" s="118" t="str">
        <f>'링크조합lst 복제용'!C1</f>
        <v>http://dh.aks.ac.kr/Encyves/wiki/index.php/0</v>
      </c>
      <c r="E53" s="118"/>
      <c r="F53" s="118"/>
      <c r="I53" s="2" t="str">
        <f t="shared" ref="I53:I116" si="2">A53&amp;" "&amp;B53&amp;" "&amp;C53&amp;" "&amp;D53&amp;" "&amp;E53&amp;" "&amp;F53</f>
        <v xml:space="preserve">   http://dh.aks.ac.kr/Encyves/wiki/index.php/0  </v>
      </c>
    </row>
    <row r="54" spans="1:9">
      <c r="A54" s="2"/>
      <c r="B54" s="2"/>
      <c r="C54" s="118"/>
      <c r="D54" s="118" t="str">
        <f>'링크조합lst 복제용'!C2</f>
        <v>http://dh.aks.ac.kr/Encyves/wiki/index.php/0</v>
      </c>
      <c r="E54" s="118"/>
      <c r="F54" s="118"/>
      <c r="I54" s="2" t="str">
        <f t="shared" si="2"/>
        <v xml:space="preserve">   http://dh.aks.ac.kr/Encyves/wiki/index.php/0  </v>
      </c>
    </row>
    <row r="55" spans="1:9">
      <c r="A55" s="2"/>
      <c r="B55" s="2"/>
      <c r="C55" s="118"/>
      <c r="D55" s="118" t="str">
        <f>'링크조합lst 복제용'!C3</f>
        <v>http://dh.aks.ac.kr/Encyves/wiki/index.php/0</v>
      </c>
      <c r="E55" s="118"/>
      <c r="F55" s="118"/>
      <c r="I55" s="2" t="str">
        <f t="shared" si="2"/>
        <v xml:space="preserve">   http://dh.aks.ac.kr/Encyves/wiki/index.php/0  </v>
      </c>
    </row>
    <row r="56" spans="1:9">
      <c r="A56" s="2"/>
      <c r="B56" s="2"/>
      <c r="C56" s="118"/>
      <c r="D56" s="118" t="str">
        <f>'링크조합lst 복제용'!C4</f>
        <v>http://dh.aks.ac.kr/Encyves/wiki/index.php/0</v>
      </c>
      <c r="E56" s="118"/>
      <c r="F56" s="118"/>
      <c r="I56" s="2" t="str">
        <f t="shared" si="2"/>
        <v xml:space="preserve">   http://dh.aks.ac.kr/Encyves/wiki/index.php/0  </v>
      </c>
    </row>
    <row r="57" spans="1:9">
      <c r="A57" s="2"/>
      <c r="B57" s="2"/>
      <c r="C57" s="118"/>
      <c r="D57" s="118" t="str">
        <f>'링크조합lst 복제용'!C5</f>
        <v>http://dh.aks.ac.kr/Encyves/wiki/index.php/0</v>
      </c>
      <c r="E57" s="118"/>
      <c r="F57" s="118"/>
      <c r="I57" s="2" t="str">
        <f t="shared" si="2"/>
        <v xml:space="preserve">   http://dh.aks.ac.kr/Encyves/wiki/index.php/0  </v>
      </c>
    </row>
    <row r="58" spans="1:9">
      <c r="A58" s="2"/>
      <c r="B58" s="2"/>
      <c r="C58" s="118"/>
      <c r="D58" s="118" t="str">
        <f>'링크조합lst 복제용'!C6</f>
        <v>http://dh.aks.ac.kr/Encyves/wiki/index.php/0</v>
      </c>
      <c r="E58" s="118"/>
      <c r="F58" s="118"/>
      <c r="I58" s="2" t="str">
        <f t="shared" si="2"/>
        <v xml:space="preserve">   http://dh.aks.ac.kr/Encyves/wiki/index.php/0  </v>
      </c>
    </row>
    <row r="59" spans="1:9">
      <c r="A59" s="2"/>
      <c r="B59" s="2"/>
      <c r="C59" s="118"/>
      <c r="D59" s="118" t="str">
        <f>'링크조합lst 복제용'!C7</f>
        <v>http://dh.aks.ac.kr/Encyves/wiki/index.php/0</v>
      </c>
      <c r="E59" s="118"/>
      <c r="F59" s="118"/>
      <c r="I59" s="2" t="str">
        <f t="shared" si="2"/>
        <v xml:space="preserve">   http://dh.aks.ac.kr/Encyves/wiki/index.php/0  </v>
      </c>
    </row>
    <row r="60" spans="1:9">
      <c r="A60" s="2"/>
      <c r="B60" s="2"/>
      <c r="C60" s="118"/>
      <c r="D60" s="118" t="str">
        <f>'링크조합lst 복제용'!C8</f>
        <v>http://dh.aks.ac.kr/Encyves/wiki/index.php/0</v>
      </c>
      <c r="E60" s="118"/>
      <c r="F60" s="118"/>
      <c r="I60" s="2" t="str">
        <f t="shared" si="2"/>
        <v xml:space="preserve">   http://dh.aks.ac.kr/Encyves/wiki/index.php/0  </v>
      </c>
    </row>
    <row r="61" spans="1:9">
      <c r="A61" s="2"/>
      <c r="B61" s="2"/>
      <c r="C61" s="118"/>
      <c r="D61" s="118" t="str">
        <f>'링크조합lst 복제용'!C9</f>
        <v>http://dh.aks.ac.kr/Encyves/wiki/index.php/0</v>
      </c>
      <c r="E61" s="118"/>
      <c r="F61" s="118"/>
      <c r="I61" s="2" t="str">
        <f t="shared" si="2"/>
        <v xml:space="preserve">   http://dh.aks.ac.kr/Encyves/wiki/index.php/0  </v>
      </c>
    </row>
    <row r="62" spans="1:9">
      <c r="A62" s="2"/>
      <c r="B62" s="2"/>
      <c r="C62" s="118"/>
      <c r="D62" s="118" t="str">
        <f>'링크조합lst 복제용'!C10</f>
        <v>http://dh.aks.ac.kr/Encyves/wiki/index.php/0</v>
      </c>
      <c r="E62" s="118"/>
      <c r="F62" s="118"/>
      <c r="I62" s="2" t="str">
        <f t="shared" si="2"/>
        <v xml:space="preserve">   http://dh.aks.ac.kr/Encyves/wiki/index.php/0  </v>
      </c>
    </row>
    <row r="63" spans="1:9">
      <c r="A63" s="2"/>
      <c r="B63" s="2"/>
      <c r="C63" s="118"/>
      <c r="D63" s="118" t="str">
        <f>'링크조합lst 복제용'!C11</f>
        <v>http://dh.aks.ac.kr/Encyves/wiki/index.php/0</v>
      </c>
      <c r="E63" s="118"/>
      <c r="F63" s="118"/>
      <c r="I63" s="2" t="str">
        <f t="shared" si="2"/>
        <v xml:space="preserve">   http://dh.aks.ac.kr/Encyves/wiki/index.php/0  </v>
      </c>
    </row>
    <row r="64" spans="1:9">
      <c r="A64" s="2"/>
      <c r="B64" s="2"/>
      <c r="C64" s="118"/>
      <c r="D64" s="118" t="str">
        <f>'링크조합lst 복제용'!C12</f>
        <v>http://dh.aks.ac.kr/Encyves/wiki/index.php/0</v>
      </c>
      <c r="E64" s="118"/>
      <c r="F64" s="118"/>
      <c r="I64" s="2" t="str">
        <f t="shared" si="2"/>
        <v xml:space="preserve">   http://dh.aks.ac.kr/Encyves/wiki/index.php/0  </v>
      </c>
    </row>
    <row r="65" spans="1:9">
      <c r="A65" s="2"/>
      <c r="B65" s="2"/>
      <c r="C65" s="118"/>
      <c r="D65" s="118" t="str">
        <f>'링크조합lst 복제용'!C13</f>
        <v>http://dh.aks.ac.kr/Encyves/wiki/index.php/0</v>
      </c>
      <c r="E65" s="118"/>
      <c r="F65" s="118"/>
      <c r="I65" s="2" t="str">
        <f t="shared" si="2"/>
        <v xml:space="preserve">   http://dh.aks.ac.kr/Encyves/wiki/index.php/0  </v>
      </c>
    </row>
    <row r="66" spans="1:9">
      <c r="A66" s="2"/>
      <c r="B66" s="2"/>
      <c r="C66" s="118"/>
      <c r="D66" s="118" t="str">
        <f>'링크조합lst 복제용'!C14</f>
        <v>http://dh.aks.ac.kr/Encyves/wiki/index.php/0</v>
      </c>
      <c r="E66" s="118"/>
      <c r="F66" s="118"/>
      <c r="I66" s="2" t="str">
        <f t="shared" si="2"/>
        <v xml:space="preserve">   http://dh.aks.ac.kr/Encyves/wiki/index.php/0  </v>
      </c>
    </row>
    <row r="67" spans="1:9">
      <c r="A67" s="2"/>
      <c r="B67" s="2"/>
      <c r="C67" s="118"/>
      <c r="D67" s="118" t="str">
        <f>'링크조합lst 복제용'!C15</f>
        <v>http://dh.aks.ac.kr/Encyves/wiki/index.php/0</v>
      </c>
      <c r="E67" s="118"/>
      <c r="F67" s="118"/>
      <c r="I67" s="2" t="str">
        <f t="shared" si="2"/>
        <v xml:space="preserve">   http://dh.aks.ac.kr/Encyves/wiki/index.php/0  </v>
      </c>
    </row>
    <row r="68" spans="1:9">
      <c r="A68" s="2"/>
      <c r="B68" s="2"/>
      <c r="C68" s="118"/>
      <c r="D68" s="118" t="str">
        <f>'링크조합lst 복제용'!C16</f>
        <v>http://dh.aks.ac.kr/Encyves/wiki/index.php/0</v>
      </c>
      <c r="E68" s="118"/>
      <c r="F68" s="118"/>
      <c r="I68" s="2" t="str">
        <f t="shared" si="2"/>
        <v xml:space="preserve">   http://dh.aks.ac.kr/Encyves/wiki/index.php/0  </v>
      </c>
    </row>
    <row r="69" spans="1:9">
      <c r="A69" s="2"/>
      <c r="B69" s="2"/>
      <c r="C69" s="118"/>
      <c r="D69" s="118" t="str">
        <f>'링크조합lst 복제용'!C17</f>
        <v>http://dh.aks.ac.kr/Encyves/wiki/index.php/0</v>
      </c>
      <c r="E69" s="118"/>
      <c r="F69" s="118"/>
      <c r="I69" s="2" t="str">
        <f t="shared" si="2"/>
        <v xml:space="preserve">   http://dh.aks.ac.kr/Encyves/wiki/index.php/0  </v>
      </c>
    </row>
    <row r="70" spans="1:9">
      <c r="A70" s="2"/>
      <c r="B70" s="2"/>
      <c r="C70" s="118"/>
      <c r="D70" s="118" t="str">
        <f>'링크조합lst 복제용'!C18</f>
        <v>http://dh.aks.ac.kr/Encyves/wiki/index.php/0</v>
      </c>
      <c r="E70" s="118"/>
      <c r="F70" s="118"/>
      <c r="I70" s="2" t="str">
        <f t="shared" si="2"/>
        <v xml:space="preserve">   http://dh.aks.ac.kr/Encyves/wiki/index.php/0  </v>
      </c>
    </row>
    <row r="71" spans="1:9">
      <c r="A71" s="2"/>
      <c r="B71" s="2"/>
      <c r="C71" s="118"/>
      <c r="D71" s="118" t="str">
        <f>'링크조합lst 복제용'!C19</f>
        <v>http://dh.aks.ac.kr/Encyves/wiki/index.php/0</v>
      </c>
      <c r="E71" s="118"/>
      <c r="F71" s="118"/>
      <c r="I71" s="2" t="str">
        <f t="shared" si="2"/>
        <v xml:space="preserve">   http://dh.aks.ac.kr/Encyves/wiki/index.php/0  </v>
      </c>
    </row>
    <row r="72" spans="1:9">
      <c r="A72" s="2"/>
      <c r="B72" s="2"/>
      <c r="C72" s="118"/>
      <c r="D72" s="118" t="str">
        <f>'링크조합lst 복제용'!C20</f>
        <v>http://dh.aks.ac.kr/Encyves/wiki/index.php/0</v>
      </c>
      <c r="E72" s="118"/>
      <c r="F72" s="118"/>
      <c r="I72" s="2" t="str">
        <f t="shared" si="2"/>
        <v xml:space="preserve">   http://dh.aks.ac.kr/Encyves/wiki/index.php/0  </v>
      </c>
    </row>
    <row r="73" spans="1:9">
      <c r="A73" s="2"/>
      <c r="B73" s="2"/>
      <c r="C73" s="118"/>
      <c r="D73" s="118" t="str">
        <f>'링크조합lst 복제용'!C21</f>
        <v>http://dh.aks.ac.kr/Encyves/wiki/index.php/0</v>
      </c>
      <c r="E73" s="118"/>
      <c r="F73" s="118"/>
      <c r="I73" s="2" t="str">
        <f t="shared" si="2"/>
        <v xml:space="preserve">   http://dh.aks.ac.kr/Encyves/wiki/index.php/0  </v>
      </c>
    </row>
    <row r="74" spans="1:9">
      <c r="A74" s="118"/>
      <c r="B74" s="118"/>
      <c r="C74" s="118"/>
      <c r="D74" s="118" t="str">
        <f>'링크조합lst 복제용'!C22</f>
        <v>http://dh.aks.ac.kr/Encyves/wiki/index.php/0</v>
      </c>
      <c r="E74" s="118"/>
      <c r="F74" s="118"/>
      <c r="I74" s="2" t="str">
        <f t="shared" si="2"/>
        <v xml:space="preserve">   http://dh.aks.ac.kr/Encyves/wiki/index.php/0  </v>
      </c>
    </row>
    <row r="75" spans="1:9">
      <c r="A75" s="118"/>
      <c r="B75" s="118"/>
      <c r="C75" s="118"/>
      <c r="D75" s="118" t="str">
        <f>'링크조합lst 복제용'!C23</f>
        <v>http://dh.aks.ac.kr/Encyves/wiki/index.php/0</v>
      </c>
      <c r="E75" s="118"/>
      <c r="F75" s="118"/>
      <c r="I75" s="2" t="str">
        <f t="shared" si="2"/>
        <v xml:space="preserve">   http://dh.aks.ac.kr/Encyves/wiki/index.php/0  </v>
      </c>
    </row>
    <row r="76" spans="1:9">
      <c r="A76" s="118"/>
      <c r="B76" s="118"/>
      <c r="C76" s="118"/>
      <c r="D76" s="118" t="str">
        <f>'링크조합lst 복제용'!C24</f>
        <v>http://dh.aks.ac.kr/Encyves/wiki/index.php/0</v>
      </c>
      <c r="E76" s="118"/>
      <c r="F76" s="118"/>
      <c r="I76" s="2" t="str">
        <f t="shared" si="2"/>
        <v xml:space="preserve">   http://dh.aks.ac.kr/Encyves/wiki/index.php/0  </v>
      </c>
    </row>
    <row r="77" spans="1:9">
      <c r="A77" s="118"/>
      <c r="B77" s="118"/>
      <c r="C77" s="118"/>
      <c r="D77" s="118" t="str">
        <f>'링크조합lst 복제용'!C25</f>
        <v>http://dh.aks.ac.kr/Encyves/wiki/index.php/0</v>
      </c>
      <c r="E77" s="118"/>
      <c r="F77" s="118"/>
      <c r="I77" s="2" t="str">
        <f t="shared" si="2"/>
        <v xml:space="preserve">   http://dh.aks.ac.kr/Encyves/wiki/index.php/0  </v>
      </c>
    </row>
    <row r="78" spans="1:9">
      <c r="A78" s="118"/>
      <c r="B78" s="118"/>
      <c r="C78" s="118"/>
      <c r="D78" s="118" t="str">
        <f>'링크조합lst 복제용'!C26</f>
        <v>http://dh.aks.ac.kr/Encyves/wiki/index.php/0</v>
      </c>
      <c r="E78" s="118"/>
      <c r="F78" s="118"/>
      <c r="I78" s="2" t="str">
        <f t="shared" si="2"/>
        <v xml:space="preserve">   http://dh.aks.ac.kr/Encyves/wiki/index.php/0  </v>
      </c>
    </row>
    <row r="79" spans="1:9">
      <c r="A79" s="118"/>
      <c r="B79" s="118"/>
      <c r="C79" s="118"/>
      <c r="D79" s="118" t="str">
        <f>'링크조합lst 복제용'!C27</f>
        <v>http://dh.aks.ac.kr/Encyves/wiki/index.php/0</v>
      </c>
      <c r="E79" s="118"/>
      <c r="F79" s="118"/>
      <c r="I79" s="2" t="str">
        <f t="shared" si="2"/>
        <v xml:space="preserve">   http://dh.aks.ac.kr/Encyves/wiki/index.php/0  </v>
      </c>
    </row>
    <row r="80" spans="1:9">
      <c r="A80" s="118"/>
      <c r="B80" s="118"/>
      <c r="C80" s="118"/>
      <c r="D80" s="118" t="str">
        <f>'링크조합lst 복제용'!C28</f>
        <v>http://dh.aks.ac.kr/Encyves/wiki/index.php/0</v>
      </c>
      <c r="E80" s="118"/>
      <c r="F80" s="118"/>
      <c r="I80" s="2" t="str">
        <f t="shared" si="2"/>
        <v xml:space="preserve">   http://dh.aks.ac.kr/Encyves/wiki/index.php/0  </v>
      </c>
    </row>
    <row r="81" spans="1:9">
      <c r="A81" s="118"/>
      <c r="B81" s="118"/>
      <c r="C81" s="118"/>
      <c r="D81" s="118" t="str">
        <f>'링크조합lst 복제용'!C29</f>
        <v>http://dh.aks.ac.kr/Encyves/wiki/index.php/0</v>
      </c>
      <c r="E81" s="118"/>
      <c r="F81" s="118"/>
      <c r="I81" s="2" t="str">
        <f t="shared" si="2"/>
        <v xml:space="preserve">   http://dh.aks.ac.kr/Encyves/wiki/index.php/0  </v>
      </c>
    </row>
    <row r="82" spans="1:9">
      <c r="A82" s="118"/>
      <c r="B82" s="118"/>
      <c r="C82" s="118"/>
      <c r="D82" s="118" t="str">
        <f>'링크조합lst 복제용'!C30</f>
        <v>http://dh.aks.ac.kr/Encyves/wiki/index.php/0</v>
      </c>
      <c r="E82" s="118"/>
      <c r="F82" s="118"/>
      <c r="I82" s="2" t="str">
        <f t="shared" si="2"/>
        <v xml:space="preserve">   http://dh.aks.ac.kr/Encyves/wiki/index.php/0  </v>
      </c>
    </row>
    <row r="83" spans="1:9">
      <c r="A83" s="118"/>
      <c r="B83" s="118"/>
      <c r="C83" s="118"/>
      <c r="D83" s="118" t="str">
        <f>'링크조합lst 복제용'!C31</f>
        <v>http://dh.aks.ac.kr/Encyves/wiki/index.php/0</v>
      </c>
      <c r="E83" s="118"/>
      <c r="F83" s="118"/>
      <c r="I83" s="2" t="str">
        <f t="shared" si="2"/>
        <v xml:space="preserve">   http://dh.aks.ac.kr/Encyves/wiki/index.php/0  </v>
      </c>
    </row>
    <row r="84" spans="1:9">
      <c r="A84" s="118"/>
      <c r="B84" s="118"/>
      <c r="C84" s="118"/>
      <c r="D84" s="118" t="str">
        <f>'링크조합lst 복제용'!C32</f>
        <v>http://dh.aks.ac.kr/Encyves/wiki/index.php/0</v>
      </c>
      <c r="E84" s="118"/>
      <c r="F84" s="118"/>
      <c r="I84" s="2" t="str">
        <f t="shared" si="2"/>
        <v xml:space="preserve">   http://dh.aks.ac.kr/Encyves/wiki/index.php/0  </v>
      </c>
    </row>
    <row r="85" spans="1:9">
      <c r="A85" s="118"/>
      <c r="B85" s="118"/>
      <c r="C85" s="118"/>
      <c r="D85" s="118" t="str">
        <f>'링크조합lst 복제용'!C33</f>
        <v>http://dh.aks.ac.kr/Encyves/wiki/index.php/0</v>
      </c>
      <c r="E85" s="118"/>
      <c r="F85" s="118"/>
      <c r="I85" s="2" t="str">
        <f t="shared" si="2"/>
        <v xml:space="preserve">   http://dh.aks.ac.kr/Encyves/wiki/index.php/0  </v>
      </c>
    </row>
    <row r="86" spans="1:9">
      <c r="A86" s="118"/>
      <c r="B86" s="118"/>
      <c r="C86" s="118"/>
      <c r="D86" s="118" t="str">
        <f>'링크조합lst 복제용'!C34</f>
        <v>http://dh.aks.ac.kr/Encyves/wiki/index.php/0</v>
      </c>
      <c r="E86" s="118"/>
      <c r="F86" s="118"/>
      <c r="I86" s="2" t="str">
        <f t="shared" si="2"/>
        <v xml:space="preserve">   http://dh.aks.ac.kr/Encyves/wiki/index.php/0  </v>
      </c>
    </row>
    <row r="87" spans="1:9">
      <c r="A87" s="118"/>
      <c r="B87" s="118"/>
      <c r="C87" s="118"/>
      <c r="D87" s="118" t="str">
        <f>'링크조합lst 복제용'!C35</f>
        <v>http://dh.aks.ac.kr/Encyves/wiki/index.php/0</v>
      </c>
      <c r="E87" s="118"/>
      <c r="F87" s="118"/>
      <c r="I87" s="2" t="str">
        <f t="shared" si="2"/>
        <v xml:space="preserve">   http://dh.aks.ac.kr/Encyves/wiki/index.php/0  </v>
      </c>
    </row>
    <row r="88" spans="1:9">
      <c r="A88" s="118"/>
      <c r="B88" s="118"/>
      <c r="C88" s="118"/>
      <c r="D88" s="118" t="str">
        <f>'링크조합lst 복제용'!C36</f>
        <v>http://dh.aks.ac.kr/Encyves/wiki/index.php/0</v>
      </c>
      <c r="E88" s="118"/>
      <c r="F88" s="118"/>
      <c r="I88" s="2" t="str">
        <f t="shared" si="2"/>
        <v xml:space="preserve">   http://dh.aks.ac.kr/Encyves/wiki/index.php/0  </v>
      </c>
    </row>
    <row r="89" spans="1:9">
      <c r="A89" s="118"/>
      <c r="B89" s="118"/>
      <c r="C89" s="118"/>
      <c r="D89" s="118" t="str">
        <f>'링크조합lst 복제용'!C37</f>
        <v>http://dh.aks.ac.kr/Encyves/wiki/index.php/0</v>
      </c>
      <c r="E89" s="118"/>
      <c r="F89" s="118"/>
      <c r="I89" s="2" t="str">
        <f t="shared" si="2"/>
        <v xml:space="preserve">   http://dh.aks.ac.kr/Encyves/wiki/index.php/0  </v>
      </c>
    </row>
    <row r="90" spans="1:9">
      <c r="A90" s="118"/>
      <c r="B90" s="118"/>
      <c r="C90" s="118"/>
      <c r="D90" s="118" t="str">
        <f>'링크조합lst 복제용'!C38</f>
        <v>http://dh.aks.ac.kr/Encyves/wiki/index.php/0</v>
      </c>
      <c r="E90" s="118"/>
      <c r="F90" s="118"/>
      <c r="I90" s="2" t="str">
        <f t="shared" si="2"/>
        <v xml:space="preserve">   http://dh.aks.ac.kr/Encyves/wiki/index.php/0  </v>
      </c>
    </row>
    <row r="91" spans="1:9">
      <c r="A91" s="118"/>
      <c r="B91" s="118"/>
      <c r="C91" s="118"/>
      <c r="D91" s="118" t="str">
        <f>'링크조합lst 복제용'!C39</f>
        <v>http://dh.aks.ac.kr/Encyves/wiki/index.php/0</v>
      </c>
      <c r="E91" s="118"/>
      <c r="F91" s="118"/>
      <c r="I91" s="2" t="str">
        <f t="shared" si="2"/>
        <v xml:space="preserve">   http://dh.aks.ac.kr/Encyves/wiki/index.php/0  </v>
      </c>
    </row>
    <row r="92" spans="1:9">
      <c r="A92" s="118"/>
      <c r="B92" s="118"/>
      <c r="C92" s="118"/>
      <c r="D92" s="118" t="str">
        <f>'링크조합lst 복제용'!C40</f>
        <v>http://dh.aks.ac.kr/Encyves/wiki/index.php/0</v>
      </c>
      <c r="E92" s="118"/>
      <c r="F92" s="118"/>
      <c r="I92" s="2" t="str">
        <f t="shared" si="2"/>
        <v xml:space="preserve">   http://dh.aks.ac.kr/Encyves/wiki/index.php/0  </v>
      </c>
    </row>
    <row r="93" spans="1:9">
      <c r="A93" s="118"/>
      <c r="B93" s="118"/>
      <c r="C93" s="118"/>
      <c r="D93" s="118" t="str">
        <f>'링크조합lst 복제용'!C41</f>
        <v>http://dh.aks.ac.kr/Encyves/wiki/index.php/0</v>
      </c>
      <c r="E93" s="118"/>
      <c r="F93" s="118"/>
      <c r="I93" s="2" t="str">
        <f t="shared" si="2"/>
        <v xml:space="preserve">   http://dh.aks.ac.kr/Encyves/wiki/index.php/0  </v>
      </c>
    </row>
    <row r="94" spans="1:9">
      <c r="A94" s="118"/>
      <c r="B94" s="118"/>
      <c r="C94" s="118"/>
      <c r="D94" s="118" t="str">
        <f>'링크조합lst 복제용'!C42</f>
        <v>http://dh.aks.ac.kr/Encyves/wiki/index.php/0</v>
      </c>
      <c r="E94" s="118"/>
      <c r="F94" s="118"/>
      <c r="I94" s="2" t="str">
        <f t="shared" si="2"/>
        <v xml:space="preserve">   http://dh.aks.ac.kr/Encyves/wiki/index.php/0  </v>
      </c>
    </row>
    <row r="95" spans="1:9">
      <c r="A95" s="118"/>
      <c r="B95" s="118"/>
      <c r="C95" s="118"/>
      <c r="D95" s="118" t="str">
        <f>'링크조합lst 복제용'!C43</f>
        <v>http://dh.aks.ac.kr/Encyves/wiki/index.php/0</v>
      </c>
      <c r="E95" s="118"/>
      <c r="F95" s="118"/>
      <c r="I95" s="2" t="str">
        <f t="shared" si="2"/>
        <v xml:space="preserve">   http://dh.aks.ac.kr/Encyves/wiki/index.php/0  </v>
      </c>
    </row>
    <row r="96" spans="1:9">
      <c r="A96" s="118"/>
      <c r="B96" s="118"/>
      <c r="C96" s="118"/>
      <c r="D96" s="118" t="str">
        <f>'링크조합lst 복제용'!C44</f>
        <v>http://dh.aks.ac.kr/Encyves/wiki/index.php/0</v>
      </c>
      <c r="E96" s="118"/>
      <c r="F96" s="118"/>
      <c r="I96" s="2" t="str">
        <f t="shared" si="2"/>
        <v xml:space="preserve">   http://dh.aks.ac.kr/Encyves/wiki/index.php/0  </v>
      </c>
    </row>
    <row r="97" spans="1:9">
      <c r="A97" s="118"/>
      <c r="B97" s="118"/>
      <c r="C97" s="118"/>
      <c r="D97" s="118" t="str">
        <f>'링크조합lst 복제용'!C45</f>
        <v>http://dh.aks.ac.kr/Encyves/wiki/index.php/0</v>
      </c>
      <c r="E97" s="118"/>
      <c r="F97" s="118"/>
      <c r="I97" s="2" t="str">
        <f t="shared" si="2"/>
        <v xml:space="preserve">   http://dh.aks.ac.kr/Encyves/wiki/index.php/0  </v>
      </c>
    </row>
    <row r="98" spans="1:9">
      <c r="A98" s="118"/>
      <c r="B98" s="118"/>
      <c r="C98" s="118"/>
      <c r="D98" s="118" t="str">
        <f>'링크조합lst 복제용'!C46</f>
        <v>http://dh.aks.ac.kr/Encyves/wiki/index.php/0</v>
      </c>
      <c r="E98" s="118"/>
      <c r="F98" s="118"/>
      <c r="I98" s="2" t="str">
        <f t="shared" si="2"/>
        <v xml:space="preserve">   http://dh.aks.ac.kr/Encyves/wiki/index.php/0  </v>
      </c>
    </row>
    <row r="99" spans="1:9">
      <c r="A99" s="118"/>
      <c r="B99" s="118"/>
      <c r="C99" s="118"/>
      <c r="D99" s="118" t="str">
        <f>'링크조합lst 복제용'!C47</f>
        <v>http://dh.aks.ac.kr/Encyves/wiki/index.php/0</v>
      </c>
      <c r="E99" s="118"/>
      <c r="F99" s="118"/>
      <c r="I99" s="2" t="str">
        <f t="shared" si="2"/>
        <v xml:space="preserve">   http://dh.aks.ac.kr/Encyves/wiki/index.php/0  </v>
      </c>
    </row>
    <row r="100" spans="1:9">
      <c r="A100" s="118"/>
      <c r="B100" s="118"/>
      <c r="C100" s="118"/>
      <c r="D100" s="118" t="str">
        <f>'링크조합lst 복제용'!C48</f>
        <v>http://dh.aks.ac.kr/Encyves/wiki/index.php/0</v>
      </c>
      <c r="E100" s="118"/>
      <c r="F100" s="118"/>
      <c r="I100" s="2" t="str">
        <f t="shared" si="2"/>
        <v xml:space="preserve">   http://dh.aks.ac.kr/Encyves/wiki/index.php/0  </v>
      </c>
    </row>
    <row r="101" spans="1:9">
      <c r="A101" s="118"/>
      <c r="B101" s="118"/>
      <c r="C101" s="118"/>
      <c r="D101" s="118" t="str">
        <f>'링크조합lst 복제용'!C49</f>
        <v>http://dh.aks.ac.kr/Encyves/wiki/index.php/0</v>
      </c>
      <c r="E101" s="118"/>
      <c r="F101" s="118"/>
      <c r="I101" s="2" t="str">
        <f t="shared" si="2"/>
        <v xml:space="preserve">   http://dh.aks.ac.kr/Encyves/wiki/index.php/0  </v>
      </c>
    </row>
    <row r="102" spans="1:9">
      <c r="A102" s="118"/>
      <c r="B102" s="118"/>
      <c r="C102" s="118"/>
      <c r="D102" s="118" t="str">
        <f>'링크조합lst 복제용'!C50</f>
        <v>http://dh.aks.ac.kr/Encyves/wiki/index.php/0</v>
      </c>
      <c r="E102" s="118"/>
      <c r="F102" s="118"/>
      <c r="I102" s="2" t="str">
        <f t="shared" si="2"/>
        <v xml:space="preserve">   http://dh.aks.ac.kr/Encyves/wiki/index.php/0  </v>
      </c>
    </row>
    <row r="103" spans="1:9">
      <c r="A103" s="118"/>
      <c r="B103" s="118"/>
      <c r="C103" s="118"/>
      <c r="D103" s="118" t="str">
        <f>'링크조합lst 복제용'!C51</f>
        <v>http://dh.aks.ac.kr/Encyves/wiki/index.php/0</v>
      </c>
      <c r="E103" s="118"/>
      <c r="F103" s="118"/>
      <c r="I103" s="2" t="str">
        <f t="shared" si="2"/>
        <v xml:space="preserve">   http://dh.aks.ac.kr/Encyves/wiki/index.php/0  </v>
      </c>
    </row>
    <row r="104" spans="1:9">
      <c r="A104" s="118"/>
      <c r="B104" s="118"/>
      <c r="C104" s="118"/>
      <c r="D104" s="118" t="str">
        <f>'링크조합lst 복제용'!C52</f>
        <v>http://dh.aks.ac.kr/Encyves/wiki/index.php/0</v>
      </c>
      <c r="E104" s="118"/>
      <c r="F104" s="118"/>
      <c r="I104" s="2" t="str">
        <f t="shared" si="2"/>
        <v xml:space="preserve">   http://dh.aks.ac.kr/Encyves/wiki/index.php/0  </v>
      </c>
    </row>
    <row r="105" spans="1:9">
      <c r="A105" s="118"/>
      <c r="B105" s="118"/>
      <c r="C105" s="118"/>
      <c r="D105" s="118" t="str">
        <f>'링크조합lst 복제용'!C53</f>
        <v>http://dh.aks.ac.kr/Encyves/wiki/index.php/0</v>
      </c>
      <c r="E105" s="118"/>
      <c r="F105" s="118"/>
      <c r="I105" s="2" t="str">
        <f t="shared" si="2"/>
        <v xml:space="preserve">   http://dh.aks.ac.kr/Encyves/wiki/index.php/0  </v>
      </c>
    </row>
    <row r="106" spans="1:9">
      <c r="A106" s="118"/>
      <c r="B106" s="118"/>
      <c r="C106" s="118"/>
      <c r="D106" s="118" t="str">
        <f>'링크조합lst 복제용'!C54</f>
        <v>http://dh.aks.ac.kr/Encyves/wiki/index.php/0</v>
      </c>
      <c r="E106" s="118"/>
      <c r="F106" s="118"/>
      <c r="I106" s="2" t="str">
        <f t="shared" si="2"/>
        <v xml:space="preserve">   http://dh.aks.ac.kr/Encyves/wiki/index.php/0  </v>
      </c>
    </row>
    <row r="107" spans="1:9">
      <c r="A107" s="118"/>
      <c r="B107" s="118"/>
      <c r="C107" s="118"/>
      <c r="D107" s="118" t="str">
        <f>'링크조합lst 복제용'!C55</f>
        <v>http://dh.aks.ac.kr/Encyves/wiki/index.php/0</v>
      </c>
      <c r="E107" s="118"/>
      <c r="F107" s="118"/>
      <c r="I107" s="2" t="str">
        <f t="shared" si="2"/>
        <v xml:space="preserve">   http://dh.aks.ac.kr/Encyves/wiki/index.php/0  </v>
      </c>
    </row>
    <row r="108" spans="1:9">
      <c r="A108" s="118"/>
      <c r="B108" s="118"/>
      <c r="C108" s="118"/>
      <c r="D108" s="118" t="str">
        <f>'링크조합lst 복제용'!C56</f>
        <v>http://dh.aks.ac.kr/Encyves/wiki/index.php/0</v>
      </c>
      <c r="E108" s="118"/>
      <c r="F108" s="118"/>
      <c r="I108" s="2" t="str">
        <f t="shared" si="2"/>
        <v xml:space="preserve">   http://dh.aks.ac.kr/Encyves/wiki/index.php/0  </v>
      </c>
    </row>
    <row r="109" spans="1:9">
      <c r="A109" s="118"/>
      <c r="B109" s="118"/>
      <c r="C109" s="118"/>
      <c r="D109" s="118" t="str">
        <f>'링크조합lst 복제용'!C57</f>
        <v>http://dh.aks.ac.kr/Encyves/wiki/index.php/0</v>
      </c>
      <c r="E109" s="118"/>
      <c r="F109" s="118"/>
      <c r="I109" s="2" t="str">
        <f t="shared" si="2"/>
        <v xml:space="preserve">   http://dh.aks.ac.kr/Encyves/wiki/index.php/0  </v>
      </c>
    </row>
    <row r="110" spans="1:9">
      <c r="A110" s="118"/>
      <c r="B110" s="118"/>
      <c r="C110" s="118"/>
      <c r="D110" s="118" t="str">
        <f>'링크조합lst 복제용'!C58</f>
        <v>http://dh.aks.ac.kr/Encyves/wiki/index.php/0</v>
      </c>
      <c r="E110" s="118"/>
      <c r="F110" s="118"/>
      <c r="I110" s="2" t="str">
        <f t="shared" si="2"/>
        <v xml:space="preserve">   http://dh.aks.ac.kr/Encyves/wiki/index.php/0  </v>
      </c>
    </row>
    <row r="111" spans="1:9">
      <c r="A111" s="118"/>
      <c r="B111" s="118"/>
      <c r="C111" s="118"/>
      <c r="D111" s="118" t="str">
        <f>'링크조합lst 복제용'!C59</f>
        <v>http://dh.aks.ac.kr/Encyves/wiki/index.php/0</v>
      </c>
      <c r="E111" s="118"/>
      <c r="F111" s="118"/>
      <c r="I111" s="2" t="str">
        <f t="shared" si="2"/>
        <v xml:space="preserve">   http://dh.aks.ac.kr/Encyves/wiki/index.php/0  </v>
      </c>
    </row>
    <row r="112" spans="1:9">
      <c r="A112" s="118"/>
      <c r="B112" s="118"/>
      <c r="C112" s="118"/>
      <c r="D112" s="118" t="str">
        <f>'링크조합lst 복제용'!C60</f>
        <v>http://dh.aks.ac.kr/Encyves/wiki/index.php/0</v>
      </c>
      <c r="E112" s="118"/>
      <c r="F112" s="118"/>
      <c r="I112" s="2" t="str">
        <f t="shared" si="2"/>
        <v xml:space="preserve">   http://dh.aks.ac.kr/Encyves/wiki/index.php/0  </v>
      </c>
    </row>
    <row r="113" spans="1:9">
      <c r="A113" s="118"/>
      <c r="B113" s="118"/>
      <c r="C113" s="118"/>
      <c r="D113" s="118" t="str">
        <f>'링크조합lst 복제용'!C61</f>
        <v>http://dh.aks.ac.kr/Encyves/wiki/index.php/0</v>
      </c>
      <c r="E113" s="118"/>
      <c r="F113" s="118"/>
      <c r="I113" s="2" t="str">
        <f t="shared" si="2"/>
        <v xml:space="preserve">   http://dh.aks.ac.kr/Encyves/wiki/index.php/0  </v>
      </c>
    </row>
    <row r="114" spans="1:9">
      <c r="A114" s="118"/>
      <c r="B114" s="118"/>
      <c r="C114" s="118"/>
      <c r="D114" s="118" t="str">
        <f>'링크조합lst 복제용'!C62</f>
        <v>http://dh.aks.ac.kr/Encyves/wiki/index.php/0</v>
      </c>
      <c r="E114" s="118"/>
      <c r="F114" s="118"/>
      <c r="I114" s="2" t="str">
        <f t="shared" si="2"/>
        <v xml:space="preserve">   http://dh.aks.ac.kr/Encyves/wiki/index.php/0  </v>
      </c>
    </row>
    <row r="115" spans="1:9">
      <c r="A115" s="118"/>
      <c r="B115" s="118"/>
      <c r="C115" s="118"/>
      <c r="D115" s="118" t="str">
        <f>'링크조합lst 복제용'!C63</f>
        <v>http://dh.aks.ac.kr/Encyves/wiki/index.php/0</v>
      </c>
      <c r="E115" s="118"/>
      <c r="F115" s="118"/>
      <c r="I115" s="2" t="str">
        <f t="shared" si="2"/>
        <v xml:space="preserve">   http://dh.aks.ac.kr/Encyves/wiki/index.php/0  </v>
      </c>
    </row>
    <row r="116" spans="1:9">
      <c r="A116" s="118"/>
      <c r="B116" s="118"/>
      <c r="C116" s="118"/>
      <c r="D116" s="118" t="str">
        <f>'링크조합lst 복제용'!C64</f>
        <v>http://dh.aks.ac.kr/Encyves/wiki/index.php/0</v>
      </c>
      <c r="E116" s="118"/>
      <c r="F116" s="118"/>
      <c r="I116" s="2" t="str">
        <f t="shared" si="2"/>
        <v xml:space="preserve">   http://dh.aks.ac.kr/Encyves/wiki/index.php/0  </v>
      </c>
    </row>
    <row r="117" spans="1:9">
      <c r="A117" s="135"/>
      <c r="B117" s="136"/>
      <c r="C117" s="136"/>
      <c r="D117" s="136"/>
      <c r="E117" s="136"/>
      <c r="F117" s="137"/>
      <c r="I117" s="2"/>
    </row>
    <row r="118" spans="1:9">
      <c r="A118" s="135" t="str">
        <f>B6</f>
        <v>#Links</v>
      </c>
      <c r="B118" s="136"/>
      <c r="C118" s="136"/>
      <c r="D118" s="136"/>
      <c r="E118" s="136"/>
      <c r="F118" s="137"/>
      <c r="I118" s="2" t="str">
        <f>A118</f>
        <v>#Links</v>
      </c>
    </row>
    <row r="119" spans="1:9">
      <c r="A119" s="118" t="s">
        <v>33</v>
      </c>
      <c r="B119" s="118" t="s">
        <v>34</v>
      </c>
      <c r="C119" s="118" t="s">
        <v>66</v>
      </c>
      <c r="D119" s="118"/>
      <c r="E119" s="118"/>
      <c r="F119" s="118"/>
      <c r="I119" s="2"/>
    </row>
    <row r="120" spans="1:9">
      <c r="A120" s="2"/>
      <c r="B120" s="2"/>
      <c r="C120" s="2"/>
      <c r="D120" s="118"/>
      <c r="E120" s="118"/>
      <c r="F120" s="118"/>
      <c r="I120" s="2" t="str">
        <f t="shared" ref="I120:I183" si="3">A120&amp;" "&amp;B120&amp;" "&amp;C120</f>
        <v xml:space="preserve">  </v>
      </c>
    </row>
    <row r="121" spans="1:9">
      <c r="A121" s="2"/>
      <c r="B121" s="2"/>
      <c r="C121" s="2"/>
      <c r="D121" s="118"/>
      <c r="E121" s="118"/>
      <c r="F121" s="118"/>
      <c r="I121" s="2" t="str">
        <f t="shared" si="3"/>
        <v xml:space="preserve">  </v>
      </c>
    </row>
    <row r="122" spans="1:9">
      <c r="A122" s="2"/>
      <c r="B122" s="2"/>
      <c r="C122" s="2"/>
      <c r="D122" s="118"/>
      <c r="E122" s="118"/>
      <c r="F122" s="118"/>
      <c r="I122" s="2" t="str">
        <f t="shared" si="3"/>
        <v xml:space="preserve">  </v>
      </c>
    </row>
    <row r="123" spans="1:9">
      <c r="A123" s="2"/>
      <c r="B123" s="2"/>
      <c r="C123" s="2"/>
      <c r="D123" s="118"/>
      <c r="E123" s="118"/>
      <c r="F123" s="118"/>
      <c r="I123" s="2" t="str">
        <f t="shared" si="3"/>
        <v xml:space="preserve">  </v>
      </c>
    </row>
    <row r="124" spans="1:9">
      <c r="A124" s="2"/>
      <c r="B124" s="2"/>
      <c r="C124" s="2"/>
      <c r="D124" s="118"/>
      <c r="E124" s="118"/>
      <c r="F124" s="118"/>
      <c r="I124" s="2" t="str">
        <f t="shared" si="3"/>
        <v xml:space="preserve">  </v>
      </c>
    </row>
    <row r="125" spans="1:9">
      <c r="A125" s="2"/>
      <c r="B125" s="2"/>
      <c r="C125" s="2"/>
      <c r="D125" s="118"/>
      <c r="E125" s="118"/>
      <c r="F125" s="118"/>
      <c r="I125" s="2" t="str">
        <f t="shared" si="3"/>
        <v xml:space="preserve">  </v>
      </c>
    </row>
    <row r="126" spans="1:9">
      <c r="A126" s="2"/>
      <c r="B126" s="2"/>
      <c r="C126" s="2"/>
      <c r="D126" s="118"/>
      <c r="E126" s="118"/>
      <c r="F126" s="118"/>
      <c r="I126" s="2" t="str">
        <f t="shared" si="3"/>
        <v xml:space="preserve">  </v>
      </c>
    </row>
    <row r="127" spans="1:9">
      <c r="A127" s="2"/>
      <c r="B127" s="2"/>
      <c r="C127" s="2"/>
      <c r="D127" s="118"/>
      <c r="E127" s="118"/>
      <c r="F127" s="118"/>
      <c r="I127" s="2" t="str">
        <f t="shared" si="3"/>
        <v xml:space="preserve">  </v>
      </c>
    </row>
    <row r="128" spans="1:9">
      <c r="A128" s="2"/>
      <c r="B128" s="2"/>
      <c r="C128" s="2"/>
      <c r="D128" s="118"/>
      <c r="E128" s="118"/>
      <c r="F128" s="118"/>
      <c r="I128" s="2" t="str">
        <f t="shared" si="3"/>
        <v xml:space="preserve">  </v>
      </c>
    </row>
    <row r="129" spans="1:9">
      <c r="A129" s="2"/>
      <c r="B129" s="2"/>
      <c r="C129" s="2"/>
      <c r="D129" s="118"/>
      <c r="E129" s="118"/>
      <c r="F129" s="118"/>
      <c r="I129" s="2" t="str">
        <f t="shared" si="3"/>
        <v xml:space="preserve">  </v>
      </c>
    </row>
    <row r="130" spans="1:9">
      <c r="A130" s="2"/>
      <c r="B130" s="2"/>
      <c r="C130" s="2"/>
      <c r="D130" s="118"/>
      <c r="E130" s="118"/>
      <c r="F130" s="118"/>
      <c r="I130" s="2" t="str">
        <f t="shared" si="3"/>
        <v xml:space="preserve">  </v>
      </c>
    </row>
    <row r="131" spans="1:9">
      <c r="A131" s="2"/>
      <c r="B131" s="2"/>
      <c r="C131" s="2"/>
      <c r="D131" s="118"/>
      <c r="E131" s="118"/>
      <c r="F131" s="118"/>
      <c r="I131" s="2" t="str">
        <f t="shared" si="3"/>
        <v xml:space="preserve">  </v>
      </c>
    </row>
    <row r="132" spans="1:9">
      <c r="A132" s="2"/>
      <c r="B132" s="2"/>
      <c r="C132" s="2"/>
      <c r="D132" s="118"/>
      <c r="E132" s="118"/>
      <c r="F132" s="118"/>
      <c r="I132" s="2" t="str">
        <f t="shared" si="3"/>
        <v xml:space="preserve">  </v>
      </c>
    </row>
    <row r="133" spans="1:9">
      <c r="A133" s="2"/>
      <c r="B133" s="2"/>
      <c r="C133" s="2"/>
      <c r="D133" s="118"/>
      <c r="E133" s="118"/>
      <c r="F133" s="118"/>
      <c r="I133" s="2" t="str">
        <f t="shared" si="3"/>
        <v xml:space="preserve">  </v>
      </c>
    </row>
    <row r="134" spans="1:9">
      <c r="A134" s="2"/>
      <c r="B134" s="2"/>
      <c r="C134" s="2"/>
      <c r="D134" s="118"/>
      <c r="E134" s="118"/>
      <c r="F134" s="118"/>
      <c r="I134" s="2" t="str">
        <f t="shared" si="3"/>
        <v xml:space="preserve">  </v>
      </c>
    </row>
    <row r="135" spans="1:9">
      <c r="A135" s="2"/>
      <c r="B135" s="2"/>
      <c r="C135" s="2"/>
      <c r="D135" s="118"/>
      <c r="E135" s="118"/>
      <c r="F135" s="118"/>
      <c r="I135" s="2" t="str">
        <f t="shared" si="3"/>
        <v xml:space="preserve">  </v>
      </c>
    </row>
    <row r="136" spans="1:9">
      <c r="A136" s="2"/>
      <c r="B136" s="2"/>
      <c r="C136" s="2"/>
      <c r="D136" s="118"/>
      <c r="E136" s="118"/>
      <c r="F136" s="118"/>
      <c r="I136" s="2" t="str">
        <f t="shared" si="3"/>
        <v xml:space="preserve">  </v>
      </c>
    </row>
    <row r="137" spans="1:9">
      <c r="A137" s="2"/>
      <c r="B137" s="2"/>
      <c r="C137" s="2"/>
      <c r="D137" s="118"/>
      <c r="E137" s="118"/>
      <c r="F137" s="118"/>
      <c r="I137" s="2" t="str">
        <f t="shared" si="3"/>
        <v xml:space="preserve">  </v>
      </c>
    </row>
    <row r="138" spans="1:9">
      <c r="A138" s="2"/>
      <c r="B138" s="2"/>
      <c r="C138" s="2"/>
      <c r="D138" s="118"/>
      <c r="E138" s="118"/>
      <c r="F138" s="118"/>
      <c r="I138" s="2" t="str">
        <f t="shared" si="3"/>
        <v xml:space="preserve">  </v>
      </c>
    </row>
    <row r="139" spans="1:9">
      <c r="A139" s="2"/>
      <c r="B139" s="2"/>
      <c r="C139" s="2"/>
      <c r="D139" s="118"/>
      <c r="E139" s="118"/>
      <c r="F139" s="118"/>
      <c r="I139" s="2" t="str">
        <f t="shared" si="3"/>
        <v xml:space="preserve">  </v>
      </c>
    </row>
    <row r="140" spans="1:9">
      <c r="A140" s="2"/>
      <c r="B140" s="2"/>
      <c r="C140" s="2"/>
      <c r="D140" s="118"/>
      <c r="E140" s="118"/>
      <c r="F140" s="118"/>
      <c r="I140" s="2" t="str">
        <f t="shared" si="3"/>
        <v xml:space="preserve">  </v>
      </c>
    </row>
    <row r="141" spans="1:9">
      <c r="A141" s="2"/>
      <c r="B141" s="2"/>
      <c r="C141" s="2"/>
      <c r="D141" s="118"/>
      <c r="E141" s="118"/>
      <c r="F141" s="118"/>
      <c r="I141" s="2" t="str">
        <f t="shared" si="3"/>
        <v xml:space="preserve">  </v>
      </c>
    </row>
    <row r="142" spans="1:9">
      <c r="A142" s="2"/>
      <c r="B142" s="2"/>
      <c r="C142" s="2"/>
      <c r="D142" s="118"/>
      <c r="E142" s="118"/>
      <c r="F142" s="118"/>
      <c r="I142" s="2" t="str">
        <f t="shared" si="3"/>
        <v xml:space="preserve">  </v>
      </c>
    </row>
    <row r="143" spans="1:9">
      <c r="A143" s="2"/>
      <c r="B143" s="2"/>
      <c r="C143" s="2"/>
      <c r="D143" s="118"/>
      <c r="E143" s="118"/>
      <c r="F143" s="118"/>
      <c r="I143" s="2" t="str">
        <f t="shared" si="3"/>
        <v xml:space="preserve">  </v>
      </c>
    </row>
    <row r="144" spans="1:9">
      <c r="A144" s="2"/>
      <c r="B144" s="2"/>
      <c r="C144" s="2"/>
      <c r="D144" s="118"/>
      <c r="E144" s="118"/>
      <c r="F144" s="118"/>
      <c r="I144" s="2" t="str">
        <f t="shared" si="3"/>
        <v xml:space="preserve">  </v>
      </c>
    </row>
    <row r="145" spans="1:9">
      <c r="A145" s="2"/>
      <c r="B145" s="2"/>
      <c r="C145" s="2"/>
      <c r="D145" s="118"/>
      <c r="E145" s="118"/>
      <c r="F145" s="118"/>
      <c r="I145" s="2" t="str">
        <f t="shared" si="3"/>
        <v xml:space="preserve">  </v>
      </c>
    </row>
    <row r="146" spans="1:9">
      <c r="A146" s="118"/>
      <c r="B146" s="118"/>
      <c r="C146" s="118"/>
      <c r="D146" s="118"/>
      <c r="E146" s="118"/>
      <c r="F146" s="118"/>
      <c r="I146" s="2" t="str">
        <f t="shared" si="3"/>
        <v xml:space="preserve">  </v>
      </c>
    </row>
    <row r="147" spans="1:9">
      <c r="A147" s="118"/>
      <c r="B147" s="118"/>
      <c r="C147" s="118"/>
      <c r="D147" s="118"/>
      <c r="E147" s="118"/>
      <c r="F147" s="118"/>
      <c r="I147" s="2" t="str">
        <f t="shared" si="3"/>
        <v xml:space="preserve">  </v>
      </c>
    </row>
    <row r="148" spans="1:9">
      <c r="A148" s="118"/>
      <c r="B148" s="118"/>
      <c r="C148" s="118"/>
      <c r="D148" s="118"/>
      <c r="E148" s="118"/>
      <c r="F148" s="118"/>
      <c r="I148" s="2" t="str">
        <f t="shared" si="3"/>
        <v xml:space="preserve">  </v>
      </c>
    </row>
    <row r="149" spans="1:9">
      <c r="A149" s="118"/>
      <c r="B149" s="118"/>
      <c r="C149" s="118"/>
      <c r="D149" s="118"/>
      <c r="E149" s="118"/>
      <c r="F149" s="118"/>
      <c r="I149" s="2" t="str">
        <f t="shared" si="3"/>
        <v xml:space="preserve">  </v>
      </c>
    </row>
    <row r="150" spans="1:9">
      <c r="A150" s="118"/>
      <c r="B150" s="118"/>
      <c r="C150" s="118"/>
      <c r="D150" s="118"/>
      <c r="E150" s="118"/>
      <c r="F150" s="118"/>
      <c r="I150" s="2" t="str">
        <f t="shared" si="3"/>
        <v xml:space="preserve">  </v>
      </c>
    </row>
    <row r="151" spans="1:9">
      <c r="A151" s="118"/>
      <c r="B151" s="118"/>
      <c r="C151" s="118"/>
      <c r="D151" s="118"/>
      <c r="E151" s="118"/>
      <c r="F151" s="118"/>
      <c r="I151" s="2" t="str">
        <f t="shared" si="3"/>
        <v xml:space="preserve">  </v>
      </c>
    </row>
    <row r="152" spans="1:9">
      <c r="A152" s="118"/>
      <c r="B152" s="118"/>
      <c r="C152" s="118"/>
      <c r="D152" s="118"/>
      <c r="E152" s="118"/>
      <c r="F152" s="118"/>
      <c r="I152" s="2" t="str">
        <f t="shared" si="3"/>
        <v xml:space="preserve">  </v>
      </c>
    </row>
    <row r="153" spans="1:9">
      <c r="A153" s="118"/>
      <c r="B153" s="118"/>
      <c r="C153" s="118"/>
      <c r="D153" s="118"/>
      <c r="E153" s="118"/>
      <c r="F153" s="118"/>
      <c r="I153" s="2" t="str">
        <f t="shared" si="3"/>
        <v xml:space="preserve">  </v>
      </c>
    </row>
    <row r="154" spans="1:9">
      <c r="A154" s="118"/>
      <c r="B154" s="118"/>
      <c r="C154" s="118"/>
      <c r="D154" s="118"/>
      <c r="E154" s="118"/>
      <c r="F154" s="118"/>
      <c r="I154" s="2" t="str">
        <f t="shared" si="3"/>
        <v xml:space="preserve">  </v>
      </c>
    </row>
    <row r="155" spans="1:9">
      <c r="A155" s="118"/>
      <c r="B155" s="118"/>
      <c r="C155" s="118"/>
      <c r="D155" s="118"/>
      <c r="E155" s="118"/>
      <c r="F155" s="118"/>
      <c r="I155" s="2" t="str">
        <f t="shared" si="3"/>
        <v xml:space="preserve">  </v>
      </c>
    </row>
    <row r="156" spans="1:9">
      <c r="A156" s="118"/>
      <c r="B156" s="118"/>
      <c r="C156" s="118"/>
      <c r="D156" s="118"/>
      <c r="E156" s="118"/>
      <c r="F156" s="118"/>
      <c r="I156" s="2" t="str">
        <f t="shared" si="3"/>
        <v xml:space="preserve">  </v>
      </c>
    </row>
    <row r="157" spans="1:9">
      <c r="A157" s="118"/>
      <c r="B157" s="118"/>
      <c r="C157" s="118"/>
      <c r="D157" s="118"/>
      <c r="E157" s="118"/>
      <c r="F157" s="118"/>
      <c r="I157" s="2" t="str">
        <f t="shared" si="3"/>
        <v xml:space="preserve">  </v>
      </c>
    </row>
    <row r="158" spans="1:9">
      <c r="A158" s="118"/>
      <c r="B158" s="118"/>
      <c r="C158" s="118"/>
      <c r="D158" s="118"/>
      <c r="E158" s="118"/>
      <c r="F158" s="118"/>
      <c r="I158" s="2" t="str">
        <f t="shared" si="3"/>
        <v xml:space="preserve">  </v>
      </c>
    </row>
    <row r="159" spans="1:9">
      <c r="A159" s="118"/>
      <c r="B159" s="118"/>
      <c r="C159" s="118"/>
      <c r="D159" s="118"/>
      <c r="E159" s="118"/>
      <c r="F159" s="118"/>
      <c r="I159" s="2" t="str">
        <f t="shared" si="3"/>
        <v xml:space="preserve">  </v>
      </c>
    </row>
    <row r="160" spans="1:9">
      <c r="A160" s="118"/>
      <c r="B160" s="118"/>
      <c r="C160" s="118"/>
      <c r="D160" s="118"/>
      <c r="E160" s="118"/>
      <c r="F160" s="118"/>
      <c r="I160" s="2" t="str">
        <f t="shared" si="3"/>
        <v xml:space="preserve">  </v>
      </c>
    </row>
    <row r="161" spans="1:9">
      <c r="A161" s="118"/>
      <c r="B161" s="118"/>
      <c r="C161" s="118"/>
      <c r="D161" s="118"/>
      <c r="E161" s="118"/>
      <c r="F161" s="118"/>
      <c r="I161" s="2" t="str">
        <f t="shared" si="3"/>
        <v xml:space="preserve">  </v>
      </c>
    </row>
    <row r="162" spans="1:9">
      <c r="A162" s="118"/>
      <c r="B162" s="118"/>
      <c r="C162" s="118"/>
      <c r="D162" s="118"/>
      <c r="E162" s="118"/>
      <c r="F162" s="118"/>
      <c r="I162" s="2" t="str">
        <f t="shared" si="3"/>
        <v xml:space="preserve">  </v>
      </c>
    </row>
    <row r="163" spans="1:9">
      <c r="A163" s="118"/>
      <c r="B163" s="118"/>
      <c r="C163" s="118"/>
      <c r="D163" s="118"/>
      <c r="E163" s="118"/>
      <c r="F163" s="118"/>
      <c r="I163" s="2" t="str">
        <f t="shared" si="3"/>
        <v xml:space="preserve">  </v>
      </c>
    </row>
    <row r="164" spans="1:9">
      <c r="A164" s="118"/>
      <c r="B164" s="118"/>
      <c r="C164" s="118"/>
      <c r="D164" s="118"/>
      <c r="E164" s="118"/>
      <c r="F164" s="118"/>
      <c r="I164" s="2" t="str">
        <f t="shared" si="3"/>
        <v xml:space="preserve">  </v>
      </c>
    </row>
    <row r="165" spans="1:9">
      <c r="A165" s="118"/>
      <c r="B165" s="118"/>
      <c r="C165" s="118"/>
      <c r="D165" s="118"/>
      <c r="E165" s="118"/>
      <c r="F165" s="118"/>
      <c r="I165" s="2" t="str">
        <f t="shared" si="3"/>
        <v xml:space="preserve">  </v>
      </c>
    </row>
    <row r="166" spans="1:9">
      <c r="A166" s="118"/>
      <c r="B166" s="118"/>
      <c r="C166" s="118"/>
      <c r="D166" s="118"/>
      <c r="E166" s="118"/>
      <c r="F166" s="118"/>
      <c r="I166" s="2" t="str">
        <f t="shared" si="3"/>
        <v xml:space="preserve">  </v>
      </c>
    </row>
    <row r="167" spans="1:9">
      <c r="A167" s="118"/>
      <c r="B167" s="118"/>
      <c r="C167" s="118"/>
      <c r="D167" s="118"/>
      <c r="E167" s="118"/>
      <c r="F167" s="118"/>
      <c r="I167" s="2" t="str">
        <f t="shared" si="3"/>
        <v xml:space="preserve">  </v>
      </c>
    </row>
    <row r="168" spans="1:9">
      <c r="A168" s="118"/>
      <c r="B168" s="118"/>
      <c r="C168" s="118"/>
      <c r="D168" s="118"/>
      <c r="E168" s="118"/>
      <c r="F168" s="118"/>
      <c r="I168" s="2" t="str">
        <f t="shared" si="3"/>
        <v xml:space="preserve">  </v>
      </c>
    </row>
    <row r="169" spans="1:9">
      <c r="A169" s="118"/>
      <c r="B169" s="118"/>
      <c r="C169" s="118"/>
      <c r="D169" s="118"/>
      <c r="E169" s="118"/>
      <c r="F169" s="118"/>
      <c r="I169" s="2" t="str">
        <f t="shared" si="3"/>
        <v xml:space="preserve">  </v>
      </c>
    </row>
    <row r="170" spans="1:9">
      <c r="A170" s="118"/>
      <c r="B170" s="118"/>
      <c r="C170" s="118"/>
      <c r="D170" s="118"/>
      <c r="E170" s="118"/>
      <c r="F170" s="118"/>
      <c r="I170" s="2" t="str">
        <f t="shared" si="3"/>
        <v xml:space="preserve">  </v>
      </c>
    </row>
    <row r="171" spans="1:9">
      <c r="A171" s="118"/>
      <c r="B171" s="118"/>
      <c r="C171" s="118"/>
      <c r="D171" s="118"/>
      <c r="E171" s="118"/>
      <c r="F171" s="118"/>
      <c r="I171" s="2" t="str">
        <f t="shared" si="3"/>
        <v xml:space="preserve">  </v>
      </c>
    </row>
    <row r="172" spans="1:9">
      <c r="A172" s="118"/>
      <c r="B172" s="118"/>
      <c r="C172" s="118"/>
      <c r="D172" s="118"/>
      <c r="E172" s="118"/>
      <c r="F172" s="118"/>
      <c r="I172" s="2" t="str">
        <f t="shared" si="3"/>
        <v xml:space="preserve">  </v>
      </c>
    </row>
    <row r="173" spans="1:9">
      <c r="A173" s="118"/>
      <c r="B173" s="118"/>
      <c r="C173" s="118"/>
      <c r="D173" s="118"/>
      <c r="E173" s="118"/>
      <c r="F173" s="118"/>
      <c r="I173" s="2" t="str">
        <f t="shared" si="3"/>
        <v xml:space="preserve">  </v>
      </c>
    </row>
    <row r="174" spans="1:9">
      <c r="A174" s="118"/>
      <c r="B174" s="118"/>
      <c r="C174" s="118"/>
      <c r="D174" s="118"/>
      <c r="E174" s="118"/>
      <c r="F174" s="118"/>
      <c r="I174" s="2" t="str">
        <f t="shared" si="3"/>
        <v xml:space="preserve">  </v>
      </c>
    </row>
    <row r="175" spans="1:9">
      <c r="A175" s="118"/>
      <c r="B175" s="118"/>
      <c r="C175" s="118"/>
      <c r="D175" s="118"/>
      <c r="E175" s="118"/>
      <c r="F175" s="118"/>
      <c r="I175" s="2" t="str">
        <f t="shared" si="3"/>
        <v xml:space="preserve">  </v>
      </c>
    </row>
    <row r="176" spans="1:9">
      <c r="A176" s="118"/>
      <c r="B176" s="118"/>
      <c r="C176" s="118"/>
      <c r="D176" s="118"/>
      <c r="E176" s="118"/>
      <c r="F176" s="118"/>
      <c r="I176" s="2" t="str">
        <f t="shared" si="3"/>
        <v xml:space="preserve">  </v>
      </c>
    </row>
    <row r="177" spans="1:9">
      <c r="A177" s="118"/>
      <c r="B177" s="118"/>
      <c r="C177" s="118"/>
      <c r="D177" s="118"/>
      <c r="E177" s="118"/>
      <c r="F177" s="118"/>
      <c r="I177" s="2" t="str">
        <f t="shared" si="3"/>
        <v xml:space="preserve">  </v>
      </c>
    </row>
    <row r="178" spans="1:9">
      <c r="A178" s="118"/>
      <c r="B178" s="118"/>
      <c r="C178" s="118"/>
      <c r="D178" s="118"/>
      <c r="E178" s="118"/>
      <c r="F178" s="118"/>
      <c r="I178" s="2" t="str">
        <f t="shared" si="3"/>
        <v xml:space="preserve">  </v>
      </c>
    </row>
    <row r="179" spans="1:9">
      <c r="A179" s="118"/>
      <c r="B179" s="118"/>
      <c r="C179" s="118"/>
      <c r="D179" s="118"/>
      <c r="E179" s="118"/>
      <c r="F179" s="118"/>
      <c r="I179" s="2" t="str">
        <f t="shared" si="3"/>
        <v xml:space="preserve">  </v>
      </c>
    </row>
    <row r="180" spans="1:9">
      <c r="A180" s="118"/>
      <c r="B180" s="118"/>
      <c r="C180" s="118"/>
      <c r="D180" s="118"/>
      <c r="E180" s="118"/>
      <c r="F180" s="118"/>
      <c r="I180" s="2" t="str">
        <f t="shared" si="3"/>
        <v xml:space="preserve">  </v>
      </c>
    </row>
    <row r="181" spans="1:9">
      <c r="A181" s="118"/>
      <c r="B181" s="118"/>
      <c r="C181" s="118"/>
      <c r="D181" s="118"/>
      <c r="E181" s="118"/>
      <c r="F181" s="118"/>
      <c r="I181" s="2" t="str">
        <f t="shared" si="3"/>
        <v xml:space="preserve">  </v>
      </c>
    </row>
    <row r="182" spans="1:9">
      <c r="A182" s="118"/>
      <c r="B182" s="118"/>
      <c r="C182" s="118"/>
      <c r="D182" s="118"/>
      <c r="E182" s="118"/>
      <c r="F182" s="118"/>
      <c r="I182" s="2" t="str">
        <f t="shared" si="3"/>
        <v xml:space="preserve">  </v>
      </c>
    </row>
    <row r="183" spans="1:9">
      <c r="A183" s="118"/>
      <c r="B183" s="118"/>
      <c r="C183" s="118"/>
      <c r="D183" s="118"/>
      <c r="E183" s="118"/>
      <c r="F183" s="118"/>
      <c r="I183" s="2" t="str">
        <f t="shared" si="3"/>
        <v xml:space="preserve">  </v>
      </c>
    </row>
    <row r="184" spans="1:9">
      <c r="A184" s="135"/>
      <c r="B184" s="136"/>
      <c r="C184" s="136"/>
      <c r="D184" s="136"/>
      <c r="E184" s="136"/>
      <c r="F184" s="137"/>
      <c r="I184" s="2"/>
    </row>
    <row r="185" spans="1:9">
      <c r="A185" s="118" t="str">
        <f>B7</f>
        <v>#End</v>
      </c>
      <c r="B185" s="135"/>
      <c r="C185" s="136"/>
      <c r="D185" s="136"/>
      <c r="E185" s="136"/>
      <c r="F185" s="137"/>
      <c r="I185" s="2" t="str">
        <f>A185</f>
        <v>#End</v>
      </c>
    </row>
  </sheetData>
  <mergeCells count="10">
    <mergeCell ref="A117:F117"/>
    <mergeCell ref="A118:F118"/>
    <mergeCell ref="A184:F184"/>
    <mergeCell ref="B185:F185"/>
    <mergeCell ref="A12:F12"/>
    <mergeCell ref="A13:F13"/>
    <mergeCell ref="A31:F31"/>
    <mergeCell ref="A32:F32"/>
    <mergeCell ref="A50:F50"/>
    <mergeCell ref="A51:F5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19</vt:i4>
      </vt:variant>
    </vt:vector>
  </HeadingPairs>
  <TitlesOfParts>
    <vt:vector size="19" baseType="lpstr">
      <vt:lpstr>네트워크 테이블 복사</vt:lpstr>
      <vt:lpstr>객체뽑기(1)</vt:lpstr>
      <vt:lpstr>네트워크 그래프 분석(2)</vt:lpstr>
      <vt:lpstr>관계정보 (3)</vt:lpstr>
      <vt:lpstr> 관계정보 위키 적용하기</vt:lpstr>
      <vt:lpstr>링크조합(5)</vt:lpstr>
      <vt:lpstr>링크조합lst 복제용</vt:lpstr>
      <vt:lpstr>네트워크 그래프 만들기(5)</vt:lpstr>
      <vt:lpstr>네트워크 그래프 lst 에서 복제하기</vt:lpstr>
      <vt:lpstr>lst 파일</vt:lpstr>
      <vt:lpstr>시간정보</vt:lpstr>
      <vt:lpstr>공간정보</vt:lpstr>
      <vt:lpstr>관계어 정리</vt:lpstr>
      <vt:lpstr>전체 관계어 최신버젼</vt:lpstr>
      <vt:lpstr>참고문헌(입력)</vt:lpstr>
      <vt:lpstr>붙여넣기</vt:lpstr>
      <vt:lpstr>Links</vt:lpstr>
      <vt:lpstr>Nodes</vt:lpstr>
      <vt:lpstr>icons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admin</cp:lastModifiedBy>
  <cp:revision/>
  <dcterms:created xsi:type="dcterms:W3CDTF">2017-04-03T17:22:50Z</dcterms:created>
  <dcterms:modified xsi:type="dcterms:W3CDTF">2017-11-13T13:08:12Z</dcterms:modified>
  <cp:category/>
  <cp:contentStatus/>
</cp:coreProperties>
</file>